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tabRatio="62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Sheet1!$A$1:$N$1484</definedName>
  </definedNames>
  <calcPr calcId="144525"/>
</workbook>
</file>

<file path=xl/sharedStrings.xml><?xml version="1.0" encoding="utf-8"?>
<sst xmlns="http://schemas.openxmlformats.org/spreadsheetml/2006/main" count="12201" uniqueCount="4985">
  <si>
    <t>序号</t>
  </si>
  <si>
    <t>书商</t>
  </si>
  <si>
    <t>课程名称</t>
  </si>
  <si>
    <t>教材名称</t>
  </si>
  <si>
    <t>作者</t>
  </si>
  <si>
    <t>出版社</t>
  </si>
  <si>
    <t>出版时间</t>
  </si>
  <si>
    <t>书号（ISBN）</t>
  </si>
  <si>
    <t xml:space="preserve">用书专业 </t>
  </si>
  <si>
    <t>学生人数</t>
  </si>
  <si>
    <t>教师人数</t>
  </si>
  <si>
    <t>备用</t>
  </si>
  <si>
    <t>总征订数</t>
  </si>
  <si>
    <t>院系</t>
  </si>
  <si>
    <t>中国近现代史纲要</t>
  </si>
  <si>
    <t>高等教育出版社</t>
  </si>
  <si>
    <t>ISBN 978-7-04-049483-9</t>
  </si>
  <si>
    <t>2020级本科</t>
  </si>
  <si>
    <t>弘臻</t>
  </si>
  <si>
    <t>中国近现代史纲要学生辅学读本</t>
  </si>
  <si>
    <t>中共中央党校出版社</t>
  </si>
  <si>
    <t>ISBN 978-7-5035-6920-3</t>
  </si>
  <si>
    <t>毛泽东思想和中国特色社会主义理论体系概论</t>
  </si>
  <si>
    <t>ISBN 978-7-04-049481-5</t>
  </si>
  <si>
    <t>2019级本科、2020级专科</t>
  </si>
  <si>
    <t>毛泽东思想和中国特色社会主义理论体系概论学生辅学读本</t>
  </si>
  <si>
    <t>ISBN 978-7-5035-6366-9</t>
  </si>
  <si>
    <t>形势与政策</t>
  </si>
  <si>
    <t>大学生形势与政策</t>
  </si>
  <si>
    <t>韩香云、魏晓娅、程向阳</t>
  </si>
  <si>
    <t>ISBN 978-7-5035-6585-4</t>
  </si>
  <si>
    <t>全校学生</t>
  </si>
  <si>
    <t>世纪宏图</t>
  </si>
  <si>
    <t>劳动教育</t>
  </si>
  <si>
    <t>陈森</t>
  </si>
  <si>
    <t>电子科技大学出版社</t>
  </si>
  <si>
    <t>9787564784270</t>
  </si>
  <si>
    <t>19级、20级全体</t>
  </si>
  <si>
    <t>军事理论教育</t>
  </si>
  <si>
    <t>新时代 大视野---大学国防教育教程</t>
  </si>
  <si>
    <t>李国强</t>
  </si>
  <si>
    <t>航空工业出版社</t>
  </si>
  <si>
    <t>9787516515730</t>
  </si>
  <si>
    <t>20级全体</t>
  </si>
  <si>
    <t>新视觉</t>
  </si>
  <si>
    <t>创新创业基础</t>
  </si>
  <si>
    <t>幸福创业</t>
  </si>
  <si>
    <t>郑云花</t>
  </si>
  <si>
    <t>铁道出版社</t>
  </si>
  <si>
    <t>2020.5.1</t>
  </si>
  <si>
    <t>9787113266561</t>
  </si>
  <si>
    <t>1.7增加为7020</t>
  </si>
  <si>
    <t>重大</t>
  </si>
  <si>
    <t>就业、创业指导与实践</t>
  </si>
  <si>
    <t>就业 创业指导与实践</t>
  </si>
  <si>
    <t>王海明</t>
  </si>
  <si>
    <t>重庆大学出版社</t>
  </si>
  <si>
    <t>9787568977770</t>
  </si>
  <si>
    <t>19级全体</t>
  </si>
  <si>
    <t>中海</t>
  </si>
  <si>
    <t>图片商业后期</t>
  </si>
  <si>
    <t>修图师的自我修养，商业人像摄影后期高级处理技法</t>
  </si>
  <si>
    <t>汪祎</t>
  </si>
  <si>
    <t>人民邮电出版社</t>
  </si>
  <si>
    <t>2018年10月</t>
  </si>
  <si>
    <t>9787115490032</t>
  </si>
  <si>
    <t>18级摄影本1-8班、19级摄影摄像技术专1班</t>
  </si>
  <si>
    <t>摄影</t>
  </si>
  <si>
    <t>英义</t>
  </si>
  <si>
    <t>时尚人像创作</t>
  </si>
  <si>
    <t>时尚摄影</t>
  </si>
  <si>
    <t>曹颋 </t>
  </si>
  <si>
    <t>浙江摄影出版社</t>
  </si>
  <si>
    <t>2020年7月</t>
  </si>
  <si>
    <t>9787551429818</t>
  </si>
  <si>
    <t>18级摄影本1-8班</t>
  </si>
  <si>
    <t>腾达</t>
  </si>
  <si>
    <t>纪录类摄影创作</t>
  </si>
  <si>
    <t>新闻与纪实摄影</t>
  </si>
  <si>
    <t>石昌武</t>
  </si>
  <si>
    <t>化学工业出版社</t>
  </si>
  <si>
    <t>2016年</t>
  </si>
  <si>
    <t>9787122271433</t>
  </si>
  <si>
    <t>纪实摄影、纪录与专题摄影</t>
  </si>
  <si>
    <t>1416摄影辞典</t>
  </si>
  <si>
    <t>任悦</t>
  </si>
  <si>
    <t>中国摄影出版社</t>
  </si>
  <si>
    <t>2015年8月</t>
  </si>
  <si>
    <t>9787517303185</t>
  </si>
  <si>
    <t>19级摄影本1-7班、19级摄影摄像技术专1班</t>
  </si>
  <si>
    <t>数字暗房技术与技巧</t>
  </si>
  <si>
    <t>色彩管理操作教程</t>
  </si>
  <si>
    <t>王旭红</t>
  </si>
  <si>
    <t>2013年7月</t>
  </si>
  <si>
    <t>9787122169426</t>
  </si>
  <si>
    <t>19级摄影本1-7班</t>
  </si>
  <si>
    <t>摄影美学</t>
  </si>
  <si>
    <t>摄影批判导论</t>
  </si>
  <si>
    <t>利兹.威尔斯</t>
  </si>
  <si>
    <t>2020年10月</t>
  </si>
  <si>
    <t>9787115545732</t>
  </si>
  <si>
    <t>艺术概论</t>
  </si>
  <si>
    <t>艺术学概论</t>
  </si>
  <si>
    <t>彭吉象、王一川</t>
  </si>
  <si>
    <t>高等教学出版社</t>
  </si>
  <si>
    <t>2019年</t>
  </si>
  <si>
    <t>978-7-04-051290-8</t>
  </si>
  <si>
    <t>19级摄影本1-7班、20级摄影本1-7班</t>
  </si>
  <si>
    <t>景观摄影、风光摄影</t>
  </si>
  <si>
    <t>拍出大师之作--景观摄影</t>
  </si>
  <si>
    <t>亨利·卡罗尔</t>
  </si>
  <si>
    <t>2018年</t>
  </si>
  <si>
    <t>978-7-5179-0814-2</t>
  </si>
  <si>
    <t>2020级摄影本1-7班、20级摄影摄像技术专1班</t>
  </si>
  <si>
    <t>大一</t>
  </si>
  <si>
    <t>古典工艺技巧</t>
  </si>
  <si>
    <t>摄影的艺术</t>
  </si>
  <si>
    <t>[美]Bruce Barnbaum 著</t>
  </si>
  <si>
    <t>2017年</t>
  </si>
  <si>
    <t>9787115265302</t>
  </si>
  <si>
    <t>20级摄影本1-7班</t>
  </si>
  <si>
    <t>人像摄影基础、人像摄影1</t>
  </si>
  <si>
    <t>人像摄影（修订版）</t>
  </si>
  <si>
    <t>宿志刚、崔畅</t>
  </si>
  <si>
    <t>2011年10月</t>
  </si>
  <si>
    <t>978-7-80686-514-9</t>
  </si>
  <si>
    <t>名片分析</t>
  </si>
  <si>
    <t>电影分析精要</t>
  </si>
  <si>
    <t>乔恩.刘易斯</t>
  </si>
  <si>
    <t>清华大学出版社</t>
  </si>
  <si>
    <t>2017年5月</t>
  </si>
  <si>
    <t>9787302468615</t>
  </si>
  <si>
    <t>20级影视摄影与制作本1-9班</t>
  </si>
  <si>
    <t>非线性编辑技巧</t>
  </si>
  <si>
    <t>非线性编辑</t>
  </si>
  <si>
    <t>李娜、王建国</t>
  </si>
  <si>
    <t>北京师范大学出版社</t>
  </si>
  <si>
    <t>2017年1月</t>
  </si>
  <si>
    <t>9787303209613</t>
  </si>
  <si>
    <t>20级影视摄影与制作本1-12班、20级摄影摄像技术专2班</t>
  </si>
  <si>
    <t>中国电影史</t>
  </si>
  <si>
    <t>钟大丰、舒晓鸣</t>
  </si>
  <si>
    <t>中国广播电视出版社</t>
  </si>
  <si>
    <t>2013年8月</t>
  </si>
  <si>
    <t>9787504327840</t>
  </si>
  <si>
    <t>电影概论</t>
  </si>
  <si>
    <t>认识电影</t>
  </si>
  <si>
    <t>路易斯.贾内梯</t>
  </si>
  <si>
    <t>北京联合出版公司</t>
  </si>
  <si>
    <t>2017年4月</t>
  </si>
  <si>
    <t>9787550283183</t>
  </si>
  <si>
    <t>20级影视摄影与制作本1-12班、20级摄影摄像技术专2班、19级影视摄影与制作本1-6班、19级摄影摄像技术专2班</t>
  </si>
  <si>
    <t>数字摄像技术、高端数字摄影</t>
  </si>
  <si>
    <t>数字影视摄影简明教程（第二版）</t>
  </si>
  <si>
    <t>董从斌</t>
  </si>
  <si>
    <t>2019年11月</t>
  </si>
  <si>
    <t>9787302534242</t>
  </si>
  <si>
    <t>20级影视摄影与制作本1-12班、20级摄影摄像技术专1-专2班</t>
  </si>
  <si>
    <t>数字影像编辑</t>
  </si>
  <si>
    <t>数字影像编辑项目教程premiere</t>
  </si>
  <si>
    <t>何林君、刘娟</t>
  </si>
  <si>
    <t>机械工业出版社</t>
  </si>
  <si>
    <t>2015年11月</t>
  </si>
  <si>
    <t>9787111510833</t>
  </si>
  <si>
    <t>20级摄影摄像技术专1班</t>
  </si>
  <si>
    <t>影视后期特效2</t>
  </si>
  <si>
    <t>after effects 2020完全案例教程</t>
  </si>
  <si>
    <t>唯美世界，曹茂鹏</t>
  </si>
  <si>
    <t>中国水利水电出版社</t>
  </si>
  <si>
    <t>2020年8月</t>
  </si>
  <si>
    <t>9787517084761</t>
  </si>
  <si>
    <t>19级影视摄影与制作本1-6班、19级摄影摄像技术专2班</t>
  </si>
  <si>
    <t>剪辑</t>
  </si>
  <si>
    <t>影视剪辑编辑艺术</t>
  </si>
  <si>
    <t>傅正义</t>
  </si>
  <si>
    <t>中国传媒大学出版社</t>
  </si>
  <si>
    <t>2017年8月</t>
  </si>
  <si>
    <t>978-7-5657-1956-1</t>
  </si>
  <si>
    <t>19级影视摄影本1-6班、19级摄影摄像技术专2班</t>
  </si>
  <si>
    <t>剧情片创作</t>
  </si>
  <si>
    <t>电影制作百宝箱</t>
  </si>
  <si>
    <t>托马瑞克</t>
  </si>
  <si>
    <t>2015年12月</t>
  </si>
  <si>
    <t>9787115400215</t>
  </si>
  <si>
    <t>18级影视摄影与制作本1-6班</t>
  </si>
  <si>
    <t>纪录片创作</t>
  </si>
  <si>
    <t>纪录片也要讲故事（第3版）：顶尖纪录片大师介绍故事的策略</t>
  </si>
  <si>
    <t>希拉克伦伯纳德</t>
  </si>
  <si>
    <t>9787550250024</t>
  </si>
  <si>
    <t>19级摄影摄像技术专1班</t>
  </si>
  <si>
    <r>
      <rPr>
        <sz val="10"/>
        <color rgb="FF00B0F0"/>
        <rFont val="宋体"/>
        <charset val="134"/>
      </rPr>
      <t xml:space="preserve">广告摄影 </t>
    </r>
    <r>
      <rPr>
        <sz val="10"/>
        <color rgb="FF00B0F0"/>
        <rFont val="Arial"/>
        <charset val="134"/>
      </rPr>
      <t>2</t>
    </r>
    <r>
      <rPr>
        <sz val="10"/>
        <color rgb="FF00B0F0"/>
        <rFont val="宋体"/>
        <charset val="134"/>
      </rPr>
      <t>、商业摄影</t>
    </r>
  </si>
  <si>
    <t>延用《广告摄影1》课程所定教材：广告摄影教程</t>
  </si>
  <si>
    <t>影视光线艺术2</t>
  </si>
  <si>
    <t>延用《影视光线艺术1》课程所定教材：《影视光线创作》</t>
  </si>
  <si>
    <t>19级影视摄影与制作本1-6班、19级摄影摄像技术专1-专2班</t>
  </si>
  <si>
    <t>创意广告创作</t>
  </si>
  <si>
    <t>延用大二学年《广告摄影1》课程所定教材：广告摄影教程</t>
  </si>
  <si>
    <t>18级摄影本1-7班</t>
  </si>
  <si>
    <t>影视广告片创作</t>
  </si>
  <si>
    <t>延用上学期《影视广告与mv创作》课程所定教材：影视广告制作教程</t>
  </si>
  <si>
    <t>旅游政策法规</t>
  </si>
  <si>
    <t>旅游政策与法规（第三版）</t>
  </si>
  <si>
    <t>李海峰</t>
  </si>
  <si>
    <t>9787302554844</t>
  </si>
  <si>
    <t>2019级酒店管理专科1班</t>
  </si>
  <si>
    <t>航空</t>
  </si>
  <si>
    <t>客源国概况</t>
  </si>
  <si>
    <t>旅游客源国（地区）概况（第四版）</t>
  </si>
  <si>
    <t>赵利民</t>
  </si>
  <si>
    <t>东北财经大学出版社</t>
  </si>
  <si>
    <t>9787565432156</t>
  </si>
  <si>
    <t>酒店专业英语2</t>
  </si>
  <si>
    <t>酒店英语（第二版）</t>
  </si>
  <si>
    <t>张丽君、董全悦、闫晓磊、刘志波</t>
  </si>
  <si>
    <t>9787302460275</t>
  </si>
  <si>
    <t>旅游文化</t>
  </si>
  <si>
    <t>旅游文化基础导论</t>
  </si>
  <si>
    <t>邓爱民、王子超、孙琳、任斐</t>
  </si>
  <si>
    <t>中国旅游出版社</t>
  </si>
  <si>
    <t>97875032361756</t>
  </si>
  <si>
    <t>导游基础</t>
  </si>
  <si>
    <t>导游业务</t>
  </si>
  <si>
    <t>叶娅丽</t>
  </si>
  <si>
    <t>上海交通大学出版社</t>
  </si>
  <si>
    <t>2017年8月第3版</t>
  </si>
  <si>
    <t>978-7-313-17639-4/F</t>
  </si>
  <si>
    <t>2020空中乘务专科1-4班+2019酒店管理专科1班</t>
  </si>
  <si>
    <t>民航机场地面与服务</t>
  </si>
  <si>
    <t>民航机场地面与服务（第三版）</t>
  </si>
  <si>
    <t>何蕾</t>
  </si>
  <si>
    <t>化学工业出版社出版</t>
  </si>
  <si>
    <t>2020年01月</t>
  </si>
  <si>
    <t>9787122355355</t>
  </si>
  <si>
    <t>2019级空中乘务专科1-6班</t>
  </si>
  <si>
    <t>民航英语会话与视听</t>
  </si>
  <si>
    <t>民航乘务英语视听（第三版）</t>
  </si>
  <si>
    <t>林扬等</t>
  </si>
  <si>
    <t>旅游教育出版社</t>
  </si>
  <si>
    <t>2020年1月第3版</t>
  </si>
  <si>
    <t>9787563724086</t>
  </si>
  <si>
    <t>综艺节目主持</t>
  </si>
  <si>
    <t>综艺主持实训教程</t>
  </si>
  <si>
    <t xml:space="preserve">邹加倪 刘畅   </t>
  </si>
  <si>
    <t>中国广播影视出版社</t>
  </si>
  <si>
    <t xml:space="preserve">9787504375865 </t>
  </si>
  <si>
    <t>2018级播音与主持艺术本科29-31班</t>
  </si>
  <si>
    <t>客舱服务与技能训练</t>
  </si>
  <si>
    <t>民用航空服务与操作</t>
  </si>
  <si>
    <t>周为民、杨桂芹、车云月</t>
  </si>
  <si>
    <t>2020年1月第2版</t>
  </si>
  <si>
    <t>978-7-302-54308-4</t>
  </si>
  <si>
    <t>2020级空中乘务专科1-4班</t>
  </si>
  <si>
    <t>空乘面试技巧</t>
  </si>
  <si>
    <t>航空面试技巧</t>
  </si>
  <si>
    <t>张号全、孙梅</t>
  </si>
  <si>
    <t>2019年10月第2版</t>
  </si>
  <si>
    <t>978-7-122-30467-4</t>
  </si>
  <si>
    <t>民用航空法</t>
  </si>
  <si>
    <t>民用航空法（案例教程）</t>
  </si>
  <si>
    <t>姚琳莉</t>
  </si>
  <si>
    <t>科学出版社</t>
  </si>
  <si>
    <t>9787030425041</t>
  </si>
  <si>
    <t>民航服务心理学2</t>
  </si>
  <si>
    <t>民航服务心理学—“理论.案例.实训一体化”教程</t>
  </si>
  <si>
    <t xml:space="preserve"> 叶萍 、陈玉莲  、邓雪梅</t>
  </si>
  <si>
    <t>中国民航出版社</t>
  </si>
  <si>
    <t>9787512802629</t>
  </si>
  <si>
    <t>民航市场营销</t>
  </si>
  <si>
    <t>航空服务营销</t>
  </si>
  <si>
    <t>陈斌，张译</t>
  </si>
  <si>
    <t>2016年2月第二版</t>
  </si>
  <si>
    <t>978-7-03-035490-7</t>
  </si>
  <si>
    <t>公共关系学</t>
  </si>
  <si>
    <t>公共关系原理与实务(第五版）</t>
  </si>
  <si>
    <t>蒋楠</t>
  </si>
  <si>
    <t>中国人民大学出版社</t>
  </si>
  <si>
    <t>978-7-300-28228-2</t>
  </si>
  <si>
    <t>2019级空中乘务01-06班</t>
  </si>
  <si>
    <t>人力资源管理</t>
  </si>
  <si>
    <t>人力资源管理（第2版）</t>
  </si>
  <si>
    <t>朱长丰</t>
  </si>
  <si>
    <t>978-7-300-25796-9</t>
  </si>
  <si>
    <t>2019级酒店管理专科01班</t>
  </si>
  <si>
    <t>人力资源开发与管理</t>
  </si>
  <si>
    <t>张丽华</t>
  </si>
  <si>
    <t>978-7-300-23165-5</t>
  </si>
  <si>
    <t>管理学原理</t>
  </si>
  <si>
    <t>管理学</t>
  </si>
  <si>
    <t>陈传明、徐向艺、赵丽芬</t>
  </si>
  <si>
    <t>978-7-04-045832-9</t>
  </si>
  <si>
    <t>茶道与茶艺</t>
  </si>
  <si>
    <t>轻松入门学茶艺</t>
  </si>
  <si>
    <t>付洁</t>
  </si>
  <si>
    <t>中国铁道出版社</t>
  </si>
  <si>
    <t>2018年2月第一版</t>
  </si>
  <si>
    <t>9787113239886</t>
  </si>
  <si>
    <t>2019级空中乘务专科1-6，2019酒店管理专科1班</t>
  </si>
  <si>
    <t>民航英语基础2</t>
  </si>
  <si>
    <t>民航空乘英语</t>
  </si>
  <si>
    <t>严丽、贾俊南、宫宇</t>
  </si>
  <si>
    <t>2017年1月第一版</t>
  </si>
  <si>
    <t>9787516511732</t>
  </si>
  <si>
    <t>2020级空中乘务专科01-04班</t>
  </si>
  <si>
    <t>英语口语趣谈</t>
  </si>
  <si>
    <t>新编英语专业口语教程1（第三版）</t>
  </si>
  <si>
    <t>都宁</t>
  </si>
  <si>
    <t>北京大学出版社</t>
  </si>
  <si>
    <t>2020年8月第三版</t>
  </si>
  <si>
    <t>9787301304952</t>
  </si>
  <si>
    <t>开拓</t>
  </si>
  <si>
    <t>声乐基础与演唱</t>
  </si>
  <si>
    <t>声乐实用基础教程</t>
  </si>
  <si>
    <t>胡钟刚</t>
  </si>
  <si>
    <t>西南师范大学出版社</t>
  </si>
  <si>
    <t>2017年1月第四版</t>
  </si>
  <si>
    <t>9787562117391</t>
  </si>
  <si>
    <t>演讲与口才</t>
  </si>
  <si>
    <t>演讲与口才实用教程</t>
  </si>
  <si>
    <t>张晶 蒋红梅</t>
  </si>
  <si>
    <t>9787115524270</t>
  </si>
  <si>
    <t>思维与语言</t>
  </si>
  <si>
    <t>主持人思维训练教程</t>
  </si>
  <si>
    <t>翁如</t>
  </si>
  <si>
    <t>9787810859363</t>
  </si>
  <si>
    <t>形体2</t>
  </si>
  <si>
    <t>舞蹈与形体训练</t>
  </si>
  <si>
    <t>田培培</t>
  </si>
  <si>
    <t>人民音乐出版社</t>
  </si>
  <si>
    <t>2018年五月</t>
  </si>
  <si>
    <t>9787103048849</t>
  </si>
  <si>
    <t>体能训练1</t>
  </si>
  <si>
    <t>民航体能训练</t>
  </si>
  <si>
    <t>于海亮</t>
  </si>
  <si>
    <t>2018年6月第1版</t>
  </si>
  <si>
    <t>978-7-302-49761-5</t>
  </si>
  <si>
    <t>民航运输地理</t>
  </si>
  <si>
    <t>航空运输地理</t>
  </si>
  <si>
    <t>万青</t>
  </si>
  <si>
    <t>2016年8月第2版</t>
  </si>
  <si>
    <t>978-7-5128-0371-8</t>
  </si>
  <si>
    <t>茶艺基础与技法</t>
  </si>
  <si>
    <t>单虹丽、唐茜</t>
  </si>
  <si>
    <t>中国轻工业出版社</t>
  </si>
  <si>
    <t>9787518422166</t>
  </si>
  <si>
    <t>2018级播音与主持艺术本科29—31班</t>
  </si>
  <si>
    <t>普通话2</t>
  </si>
  <si>
    <t>沿用第一学期教材</t>
  </si>
  <si>
    <t>乘务基础知识2</t>
  </si>
  <si>
    <t>院线经营与管理</t>
  </si>
  <si>
    <t>中国影院简史</t>
  </si>
  <si>
    <t>订不到</t>
  </si>
  <si>
    <t>9787106043377</t>
  </si>
  <si>
    <t>2018级文化产业管理本科01、02班</t>
  </si>
  <si>
    <t>影编</t>
  </si>
  <si>
    <t>影视节目营销</t>
  </si>
  <si>
    <t>小制作，大市场：低预算的电影营销之路</t>
  </si>
  <si>
    <t>马克•史蒂文•博斯科</t>
  </si>
  <si>
    <t>2017年6月第1版</t>
  </si>
  <si>
    <t>9787550292734</t>
  </si>
  <si>
    <t>人力资源管理A</t>
  </si>
  <si>
    <t>人力资源管理概论</t>
  </si>
  <si>
    <t>董克用</t>
  </si>
  <si>
    <t>9787300270470</t>
  </si>
  <si>
    <t>2019级文化产业管理本科01班</t>
  </si>
  <si>
    <t>社交礼仪</t>
  </si>
  <si>
    <t>社交礼仪教程</t>
  </si>
  <si>
    <t>金正昆</t>
  </si>
  <si>
    <t>9787300270548</t>
  </si>
  <si>
    <t>2020级文化产业管理本科01班</t>
  </si>
  <si>
    <t>消费者行为学</t>
  </si>
  <si>
    <t>《消费者行为学》（第三版）</t>
  </si>
  <si>
    <t>符国群主编</t>
  </si>
  <si>
    <t>ISBN：9787040414905</t>
  </si>
  <si>
    <t>文化政策法规</t>
  </si>
  <si>
    <t>新编中国文化产业政策法规与典型案例评析</t>
  </si>
  <si>
    <t>于小涵、林日葵</t>
  </si>
  <si>
    <t>浙江工商大学出版社</t>
  </si>
  <si>
    <t>2017年12月</t>
  </si>
  <si>
    <t>9787517823124</t>
  </si>
  <si>
    <t>数字视频编辑</t>
  </si>
  <si>
    <t>剪辑的语法</t>
  </si>
  <si>
    <r>
      <rPr>
        <b/>
        <sz val="10"/>
        <rFont val="宋体"/>
        <charset val="134"/>
      </rPr>
      <t>罗伊·汤普森（</t>
    </r>
    <r>
      <rPr>
        <b/>
        <sz val="10"/>
        <rFont val="宋体"/>
        <charset val="134"/>
      </rPr>
      <t>Roy Thompson</t>
    </r>
    <r>
      <rPr>
        <b/>
        <sz val="10"/>
        <rFont val="宋体"/>
        <charset val="134"/>
      </rPr>
      <t>）</t>
    </r>
  </si>
  <si>
    <t>9787550297746</t>
  </si>
  <si>
    <t>财务管理学</t>
  </si>
  <si>
    <t>财务管理实务</t>
  </si>
  <si>
    <t>马元兴</t>
  </si>
  <si>
    <t>9787040526936</t>
  </si>
  <si>
    <t>文化创意实务</t>
  </si>
  <si>
    <t>文化创意产业十五讲</t>
  </si>
  <si>
    <t>刘泓、袁勇麟</t>
  </si>
  <si>
    <t>四川大学出版社</t>
  </si>
  <si>
    <t>2012年8月</t>
  </si>
  <si>
    <t>9787561458891</t>
  </si>
  <si>
    <t xml:space="preserve">2018级文化产业管理本科01、02班 </t>
  </si>
  <si>
    <t>文化传播学</t>
  </si>
  <si>
    <t>陈晓莹</t>
  </si>
  <si>
    <t>福建人民出版社</t>
  </si>
  <si>
    <t>2017年7月</t>
  </si>
  <si>
    <t>9787211076406</t>
  </si>
  <si>
    <t>社会心理学</t>
  </si>
  <si>
    <t>社会心理学（第四版）</t>
  </si>
  <si>
    <t>侯玉波</t>
  </si>
  <si>
    <t>9787301297438</t>
  </si>
  <si>
    <t>新媒体创意与策划</t>
  </si>
  <si>
    <t>新媒体营销</t>
  </si>
  <si>
    <t>林海</t>
  </si>
  <si>
    <t>2019年7月</t>
  </si>
  <si>
    <t>9787040518153</t>
  </si>
  <si>
    <t>项目策划与管理</t>
  </si>
  <si>
    <t>文化产业项目策划与管理</t>
  </si>
  <si>
    <t>陈少峰、张立波</t>
  </si>
  <si>
    <t>艺术节与城市文化</t>
  </si>
  <si>
    <t>文化、创意产业与城市更新</t>
  </si>
  <si>
    <t>唐燕等合著</t>
  </si>
  <si>
    <t>2016年12月</t>
  </si>
  <si>
    <t>创业学</t>
  </si>
  <si>
    <t>创业学教程</t>
  </si>
  <si>
    <t>金利娟</t>
  </si>
  <si>
    <t xml:space="preserve">中国科学技术大学出版社出版
</t>
  </si>
  <si>
    <t xml:space="preserve"> 2015年1月</t>
  </si>
  <si>
    <t xml:space="preserve">9787312036439
</t>
  </si>
  <si>
    <t>创新思维</t>
  </si>
  <si>
    <t>创新学教程</t>
  </si>
  <si>
    <t>朱 玛  朱 丹</t>
  </si>
  <si>
    <t xml:space="preserve">四川科学技术出版社
</t>
  </si>
  <si>
    <t xml:space="preserve">
2017年2月</t>
  </si>
  <si>
    <t xml:space="preserve">9787536485587
</t>
  </si>
  <si>
    <t>中外艺术史</t>
  </si>
  <si>
    <t>中外艺术史要略</t>
  </si>
  <si>
    <t>张维青 高毅清</t>
  </si>
  <si>
    <t>山东人民出版社</t>
  </si>
  <si>
    <t>9787209041133</t>
  </si>
  <si>
    <t>艺术品市场与策展人</t>
  </si>
  <si>
    <t>艺术品市场概论</t>
  </si>
  <si>
    <t>陶宁</t>
  </si>
  <si>
    <t>中国建筑工业出版社</t>
  </si>
  <si>
    <t>2011年7月</t>
  </si>
  <si>
    <t>9787112130276</t>
  </si>
  <si>
    <t>2018级艺术管理本科01班</t>
  </si>
  <si>
    <t>2019级艺术管理本科01、02班</t>
  </si>
  <si>
    <t>2019年07月</t>
  </si>
  <si>
    <t>2020级艺术管理本科01、02班</t>
  </si>
  <si>
    <t>黎小锋  贾恺</t>
  </si>
  <si>
    <t>中国国际广播出版社</t>
  </si>
  <si>
    <t>2017年08月</t>
  </si>
  <si>
    <t>9787507839494</t>
  </si>
  <si>
    <t xml:space="preserve"> 2019级艺术管理本科01、02班</t>
  </si>
  <si>
    <t xml:space="preserve">2018级艺术管理本科01班 </t>
  </si>
  <si>
    <t xml:space="preserve">四川科学技术出版社
</t>
  </si>
  <si>
    <t>现代影像创作</t>
  </si>
  <si>
    <t>故事片创作六讲</t>
  </si>
  <si>
    <t>王竞</t>
  </si>
  <si>
    <t>四川文艺出版社</t>
  </si>
  <si>
    <t>2018年12月第1版</t>
  </si>
  <si>
    <t>9787541151323</t>
  </si>
  <si>
    <t>2018级电影学本科01、02、03、04班</t>
  </si>
  <si>
    <t>故事片摄影</t>
  </si>
  <si>
    <t>导演的摄影课</t>
  </si>
  <si>
    <t>【美】杰奎琳·弗洛斯特</t>
  </si>
  <si>
    <t>2016年7月第1版</t>
  </si>
  <si>
    <t>9787550272286</t>
  </si>
  <si>
    <t>2019级电影学本科02、03班</t>
  </si>
  <si>
    <t>摄影艺术</t>
  </si>
  <si>
    <t>电影摄影：理论与实践</t>
  </si>
  <si>
    <t>布莱恩.布朗</t>
  </si>
  <si>
    <t>世界图书出版公司</t>
  </si>
  <si>
    <t>2015年1月</t>
  </si>
  <si>
    <t>9787510084737</t>
  </si>
  <si>
    <t>2020级电影学本科01、02、03班</t>
  </si>
  <si>
    <t>照明</t>
  </si>
  <si>
    <t>电影照明技巧与创作</t>
  </si>
  <si>
    <t>雷载兴</t>
  </si>
  <si>
    <t>中国电影出版社</t>
  </si>
  <si>
    <t>2019年11月第2版</t>
  </si>
  <si>
    <t>9787106050399</t>
  </si>
  <si>
    <t>2019级电影学本科01、02、03、04班</t>
  </si>
  <si>
    <t>电影造型</t>
  </si>
  <si>
    <t>电影语言的语法</t>
  </si>
  <si>
    <t>丹尼艾尔.阿里洪</t>
  </si>
  <si>
    <t>2013年2月</t>
  </si>
  <si>
    <t>9787550211834</t>
  </si>
  <si>
    <t>编剧技巧</t>
  </si>
  <si>
    <t>编剧：步步为营</t>
  </si>
  <si>
    <t>温迪·简·汉森</t>
  </si>
  <si>
    <t>9787550237841</t>
  </si>
  <si>
    <t>2019级电影学本科01班</t>
  </si>
  <si>
    <t>电影电视剧改编</t>
  </si>
  <si>
    <t>电影编剧学</t>
  </si>
  <si>
    <t>汪流</t>
  </si>
  <si>
    <t>9787811272406</t>
  </si>
  <si>
    <t>2018级电影学本科01班</t>
  </si>
  <si>
    <t>电影制片项目设计</t>
  </si>
  <si>
    <t>超越好莱坞：独立电影商业运作指南</t>
  </si>
  <si>
    <t>奥古斯 芬尼</t>
  </si>
  <si>
    <t>9787106042141</t>
  </si>
  <si>
    <t>2018级电影学本科04班</t>
  </si>
  <si>
    <t>导演基础A</t>
  </si>
  <si>
    <t>影视导演</t>
  </si>
  <si>
    <t>潘晔</t>
  </si>
  <si>
    <t>2020年4月第一版</t>
  </si>
  <si>
    <t>9787565726927</t>
  </si>
  <si>
    <t>2019年9月第4版</t>
  </si>
  <si>
    <t>2019级电影学本科04班</t>
  </si>
  <si>
    <t>亚洲电影赏析</t>
  </si>
  <si>
    <t>世界经典影片分析与读解（第二版）</t>
  </si>
  <si>
    <t>潘桦</t>
  </si>
  <si>
    <t>2018年4月第6版</t>
  </si>
  <si>
    <t>9787504368294</t>
  </si>
  <si>
    <t>表演</t>
  </si>
  <si>
    <t>表演基础教程</t>
  </si>
  <si>
    <t>王家元</t>
  </si>
  <si>
    <t>2013年3月第2版</t>
  </si>
  <si>
    <t>9787562469735</t>
  </si>
  <si>
    <t>人力资源管理B</t>
  </si>
  <si>
    <t>2019年7月第5版</t>
  </si>
  <si>
    <t>剪辑艺术</t>
  </si>
  <si>
    <t>剪辑圣经：剪辑你的电影和视频（第2版）</t>
  </si>
  <si>
    <t>[美]Gael Chandler 著；黄德宗 译</t>
  </si>
  <si>
    <t>电子工业出版社</t>
  </si>
  <si>
    <t>9787121205347</t>
  </si>
  <si>
    <t>电影理论与批评</t>
  </si>
  <si>
    <t>戴锦华</t>
  </si>
  <si>
    <t>2007年8月</t>
  </si>
  <si>
    <t>9787301116319</t>
  </si>
  <si>
    <t>影视广告制作</t>
  </si>
  <si>
    <t>影视广告设计</t>
  </si>
  <si>
    <t>李静</t>
  </si>
  <si>
    <t>2016年3月</t>
  </si>
  <si>
    <t>9787115402585</t>
  </si>
  <si>
    <t>2018级电影学本科02、03班</t>
  </si>
  <si>
    <t>2018级广播电视编导本科25、26、27、28班</t>
  </si>
  <si>
    <t>2017 年 2 月</t>
  </si>
  <si>
    <t>全媒体节目策划与制作</t>
  </si>
  <si>
    <t>决胜全媒体——多媒体融合全流程创作</t>
  </si>
  <si>
    <t>刘立伟</t>
  </si>
  <si>
    <t>2015年7月</t>
  </si>
  <si>
    <t>9787122240569</t>
  </si>
  <si>
    <t>影视录音</t>
  </si>
  <si>
    <t>《电影电视声音》</t>
  </si>
  <si>
    <t>Tomlinson Holman著 王钰 彭碧萍 译</t>
  </si>
  <si>
    <t>9787115394415</t>
  </si>
  <si>
    <t>2019级广播电视编导本科19、20、21班</t>
  </si>
  <si>
    <t>媒体创意与策划（第三版）</t>
  </si>
  <si>
    <t>陈勤</t>
  </si>
  <si>
    <t>9787565718175</t>
  </si>
  <si>
    <t>复旦大学出版社</t>
  </si>
  <si>
    <t>影视包装</t>
  </si>
  <si>
    <t>Adobe After Effects CC 2019经典教程</t>
  </si>
  <si>
    <t>[美]布里·根希尔德</t>
  </si>
  <si>
    <t>9787115519504</t>
  </si>
  <si>
    <t>写作</t>
  </si>
  <si>
    <t>电视写作教程</t>
  </si>
  <si>
    <t>姚治兰</t>
  </si>
  <si>
    <t>2015年02月</t>
  </si>
  <si>
    <t>9787565712265</t>
  </si>
  <si>
    <t>影视作品创作</t>
  </si>
  <si>
    <t>场面调度：影像的运动</t>
  </si>
  <si>
    <t>史蒂文·卡茨</t>
  </si>
  <si>
    <t>北京联合出版公司·后浪出版公司</t>
  </si>
  <si>
    <t>2015年07月</t>
  </si>
  <si>
    <t>9787550251380</t>
  </si>
  <si>
    <t>电视节目导播</t>
  </si>
  <si>
    <t>电视导播教程</t>
  </si>
  <si>
    <t>程晋</t>
  </si>
  <si>
    <t>2015年9月</t>
  </si>
  <si>
    <t>9787301259047</t>
  </si>
  <si>
    <t>影视照明艺术</t>
  </si>
  <si>
    <t>《影视光线创作》</t>
  </si>
  <si>
    <t>刘永泗，刘莘莘著</t>
  </si>
  <si>
    <t>9787550250420</t>
  </si>
  <si>
    <t>黎小锋，贾恺</t>
  </si>
  <si>
    <t xml:space="preserve"> 2017年8月第1版</t>
  </si>
  <si>
    <t>2019级照明技术与艺术专科01班</t>
  </si>
  <si>
    <t>影视录音技术</t>
  </si>
  <si>
    <t>新闻采访与制作</t>
  </si>
  <si>
    <t>新闻采访与写作</t>
  </si>
  <si>
    <t>丁柏铨 张征 罗以澄</t>
  </si>
  <si>
    <t>9787040485028</t>
  </si>
  <si>
    <t>2015年09月</t>
  </si>
  <si>
    <t>影视摄像艺术</t>
  </si>
  <si>
    <t>电影语言的语法（插图修订版）</t>
  </si>
  <si>
    <t>Daniel Arijon</t>
  </si>
  <si>
    <t>北京联合出版有限责任公司</t>
  </si>
  <si>
    <t>2020级影视制片管理专科01班</t>
  </si>
  <si>
    <t>编剧基础</t>
  </si>
  <si>
    <t>电影剧本写作基础</t>
  </si>
  <si>
    <t>悉德·菲尔德</t>
  </si>
  <si>
    <t>9787550284753</t>
  </si>
  <si>
    <t>2019级影视制片管理专科01班</t>
  </si>
  <si>
    <t>传播心理学</t>
  </si>
  <si>
    <t>陈锐 倪桓 
余小梅</t>
  </si>
  <si>
    <t>9787300276014</t>
  </si>
  <si>
    <t xml:space="preserve"> 2019级影视制片管理专科01班</t>
  </si>
  <si>
    <t>媒体写作</t>
  </si>
  <si>
    <t>影视镜头语言设计</t>
  </si>
  <si>
    <t>《镜头的语法 第2版》</t>
  </si>
  <si>
    <t>罗伊·汤普森</t>
  </si>
  <si>
    <t>9787550297791</t>
  </si>
  <si>
    <t>2019级影视编导专科04、05班</t>
  </si>
  <si>
    <t>微电影创作</t>
  </si>
  <si>
    <t>《影视短片制作与编导（第5版）》</t>
  </si>
  <si>
    <t>[美] 彼得·W.雷，大卫·K.欧文 编，陈强 译</t>
  </si>
  <si>
    <t>9787302533672</t>
  </si>
  <si>
    <t>媒体创意与策划第三版</t>
  </si>
  <si>
    <t>黎小锋、贾恺</t>
  </si>
  <si>
    <t>文化艺术经济策划与实务</t>
  </si>
  <si>
    <t>文化经营理论与实务</t>
  </si>
  <si>
    <t>胡晓明、肖春晔</t>
  </si>
  <si>
    <t>中山大学出版社</t>
  </si>
  <si>
    <t>9787306048462</t>
  </si>
  <si>
    <t>存档用书</t>
  </si>
  <si>
    <t xml:space="preserve"> </t>
  </si>
  <si>
    <t>《有声读物创作实践2(整合实训)》</t>
  </si>
  <si>
    <t>故事之光：从创意到创造—超级IP指南</t>
  </si>
  <si>
    <t>周弘璟</t>
  </si>
  <si>
    <t>华文出版社</t>
  </si>
  <si>
    <t>2018年04月</t>
  </si>
  <si>
    <t>18级播音与主持艺术21、22</t>
  </si>
  <si>
    <t>有声</t>
  </si>
  <si>
    <t>有声读物演播2(综合)</t>
  </si>
  <si>
    <t>文艺作品演播</t>
  </si>
  <si>
    <t>萝莉</t>
  </si>
  <si>
    <t>2019年3月</t>
  </si>
  <si>
    <t>9787810852098</t>
  </si>
  <si>
    <t>有声读物原创与改编</t>
  </si>
  <si>
    <t>怎样写出一个好故事:从刻意练习到职业写作</t>
  </si>
  <si>
    <t>方达文</t>
  </si>
  <si>
    <t xml:space="preserve"> 2019年6月</t>
  </si>
  <si>
    <t>9787507551082</t>
  </si>
  <si>
    <t>画面编辑艺术</t>
  </si>
  <si>
    <t>电视画面编辑</t>
  </si>
  <si>
    <t>谢红焰</t>
  </si>
  <si>
    <t>2019年09月</t>
  </si>
  <si>
    <t>978-7-5657-2592-0</t>
  </si>
  <si>
    <t>2020级本科、双语</t>
  </si>
  <si>
    <t>Adobe Premiere Pro CC 2019经典教程(彩色版)</t>
  </si>
  <si>
    <t>[英] 马克西姆·亚戈（Maxim Jago） 著</t>
  </si>
  <si>
    <t>2020月1月</t>
  </si>
  <si>
    <t>9787115443311</t>
  </si>
  <si>
    <t>数字音频技术应用</t>
  </si>
  <si>
    <t>Adobe audition声音后期处理实战手册</t>
  </si>
  <si>
    <t>赵阳光</t>
  </si>
  <si>
    <t>2017年07月</t>
  </si>
  <si>
    <t>9787121315558</t>
  </si>
  <si>
    <t>音频制作技术</t>
  </si>
  <si>
    <t>2020级专科</t>
  </si>
  <si>
    <t>电视节目编辑与制作/4课时</t>
  </si>
  <si>
    <t>音视频技术合成</t>
  </si>
  <si>
    <t xml:space="preserve">Final Cut Pro X 10.1 非线性编辑高级教程
</t>
  </si>
  <si>
    <t xml:space="preserve">(美)布兰登·博伊金|译者:黄亮//郭彦君
</t>
  </si>
  <si>
    <t xml:space="preserve">电子工业出版社
</t>
  </si>
  <si>
    <t>2015年05月</t>
  </si>
  <si>
    <t xml:space="preserve">	9787121258343</t>
  </si>
  <si>
    <t>2019级专科</t>
  </si>
  <si>
    <t>融合媒体有声读物创新表达（理论基础）</t>
  </si>
  <si>
    <t>声临其境——全媒体有声读物研究综论</t>
  </si>
  <si>
    <t>曾志华</t>
  </si>
  <si>
    <t>2019.7</t>
  </si>
  <si>
    <t>9787565724824</t>
  </si>
  <si>
    <t>2019级播持本科</t>
  </si>
  <si>
    <t>新闻播音</t>
  </si>
  <si>
    <t>当代新闻播音实用教程</t>
  </si>
  <si>
    <t>李俊文</t>
  </si>
  <si>
    <t>2017.1</t>
  </si>
  <si>
    <t>9787302448914</t>
  </si>
  <si>
    <t>2019级本科1-26班</t>
  </si>
  <si>
    <t>播音创作基础1（内部技巧）</t>
  </si>
  <si>
    <t>播音主持创作基础</t>
  </si>
  <si>
    <t>中国传媒大学播音主持艺术学院著</t>
  </si>
  <si>
    <t>2015.12</t>
  </si>
  <si>
    <t>9787565714771</t>
  </si>
  <si>
    <t>2020级全体</t>
  </si>
  <si>
    <t>新闻采访</t>
  </si>
  <si>
    <t>罗以澄</t>
  </si>
  <si>
    <t>2019.1</t>
  </si>
  <si>
    <t>新闻评论</t>
  </si>
  <si>
    <t>新闻评论教程（第2版）</t>
  </si>
  <si>
    <t>马少华</t>
  </si>
  <si>
    <t>2012.1</t>
  </si>
  <si>
    <t>9787040325867</t>
  </si>
  <si>
    <t>2018级播持本科</t>
  </si>
  <si>
    <t>2020级专科1、2班</t>
  </si>
  <si>
    <t>新媒体概论</t>
  </si>
  <si>
    <t>新媒体概论（第三版）</t>
  </si>
  <si>
    <t>匡文波</t>
  </si>
  <si>
    <t>2019.8</t>
  </si>
  <si>
    <t>9787300272146</t>
  </si>
  <si>
    <t>2020级本科全体</t>
  </si>
  <si>
    <t>才艺综合能力训练-社交礼仪</t>
  </si>
  <si>
    <t>2019级本科全体（双播已领）</t>
  </si>
  <si>
    <t>表演基础</t>
  </si>
  <si>
    <t>2013.3</t>
  </si>
  <si>
    <t>即兴口语表达</t>
  </si>
  <si>
    <t>主持人即兴口语训练（第3版）</t>
  </si>
  <si>
    <t>应天常</t>
  </si>
  <si>
    <t>2020.6</t>
  </si>
  <si>
    <t>9787565726965</t>
  </si>
  <si>
    <t>2019级本科全体（双播已领）、2020级专科</t>
  </si>
  <si>
    <t>视频节目创作主持1</t>
  </si>
  <si>
    <t>电视节目播音主持</t>
  </si>
  <si>
    <t>2015.10</t>
  </si>
  <si>
    <t>9787565713248</t>
  </si>
  <si>
    <t>即兴口语表达综合训练</t>
  </si>
  <si>
    <t>童肇勤</t>
  </si>
  <si>
    <t>浙江大学出版社</t>
  </si>
  <si>
    <t>2018.6</t>
  </si>
  <si>
    <t>9787308159500</t>
  </si>
  <si>
    <t>2019级本科27-29班（综播）</t>
  </si>
  <si>
    <t>综艺节目分析与制作基础</t>
  </si>
  <si>
    <t>中外优秀电视节目案例解析</t>
  </si>
  <si>
    <t>王晓红</t>
  </si>
  <si>
    <t>2017.2</t>
  </si>
  <si>
    <t>9787565718052</t>
  </si>
  <si>
    <t>2019级本科27、28、29班（综播）</t>
  </si>
  <si>
    <t>文学赏析</t>
  </si>
  <si>
    <t>文学鉴赏</t>
  </si>
  <si>
    <t>李卫东</t>
  </si>
  <si>
    <t>第一版</t>
  </si>
  <si>
    <t>9787562485131</t>
  </si>
  <si>
    <t>综艺节目创意与策划2</t>
  </si>
  <si>
    <t>电视节目策划学（第三版）</t>
  </si>
  <si>
    <t>胡智锋</t>
  </si>
  <si>
    <t>2020.8</t>
  </si>
  <si>
    <t>9787309151251</t>
  </si>
  <si>
    <t>2018级本科25、26班（综播）</t>
  </si>
  <si>
    <t>融媒体口语表达实务</t>
  </si>
  <si>
    <t>电视新闻播音与主持教程</t>
  </si>
  <si>
    <t>仲梓源</t>
  </si>
  <si>
    <t>2019.2</t>
  </si>
  <si>
    <t>9787565721458</t>
  </si>
  <si>
    <t>2018级本科13-20班</t>
  </si>
  <si>
    <t>英语视听说4（视听与评论）</t>
  </si>
  <si>
    <t>新概念英语3册</t>
  </si>
  <si>
    <t>L.G. Alexander,何其莘</t>
  </si>
  <si>
    <t>外语与教学研究出版社</t>
  </si>
  <si>
    <t>2019级播音与主持艺术本科30，31班</t>
  </si>
  <si>
    <t>英语精读4</t>
  </si>
  <si>
    <t>全新版大学英语综合教程4（第二版）</t>
  </si>
  <si>
    <t>李萌华</t>
  </si>
  <si>
    <t>上海外语教育出版社</t>
  </si>
  <si>
    <t>9787544637152</t>
  </si>
  <si>
    <t>大学英语2</t>
  </si>
  <si>
    <t>全新版大学英语综合教程2（第二版）</t>
  </si>
  <si>
    <t>9787544637176</t>
  </si>
  <si>
    <t>2020级播音与主持艺术本科31，32班</t>
  </si>
  <si>
    <t>综艺节目文案创作</t>
  </si>
  <si>
    <t>创意·策划·操作: 大型综艺活动IPO</t>
  </si>
  <si>
    <t>曹琳</t>
  </si>
  <si>
    <t>东南大学出版社</t>
  </si>
  <si>
    <t>2021.3第一版</t>
  </si>
  <si>
    <t>9787564133184</t>
  </si>
  <si>
    <t>2019级播音与主持艺术本科27-29班(综播）</t>
  </si>
  <si>
    <t>英语泛读4（大学英语六级词汇）</t>
  </si>
  <si>
    <t>泛读教程4</t>
  </si>
  <si>
    <t>戴炜栋</t>
  </si>
  <si>
    <t>2818.5</t>
  </si>
  <si>
    <t>9787544653015</t>
  </si>
  <si>
    <t>2019级本科30-31班</t>
  </si>
  <si>
    <t>英语泛读2（大学英语四级词汇）</t>
  </si>
  <si>
    <t>泛读教程2</t>
  </si>
  <si>
    <t>王守仁</t>
  </si>
  <si>
    <t>2018.5</t>
  </si>
  <si>
    <t>9787544652988</t>
  </si>
  <si>
    <t>2020级本科31-32班</t>
  </si>
  <si>
    <t>电视主播主持2（主持）</t>
  </si>
  <si>
    <t>已有，延用上学期教材</t>
  </si>
  <si>
    <t>2018级全体</t>
  </si>
  <si>
    <t>视频节目制作实践2（主持）</t>
  </si>
  <si>
    <t>主持人节目失误2</t>
  </si>
  <si>
    <t>电视新闻现场报道2</t>
  </si>
  <si>
    <t>讲义</t>
  </si>
  <si>
    <t>现场报道与直播2（移动直播）</t>
  </si>
  <si>
    <t>张超</t>
  </si>
  <si>
    <t>2020年02月 第二版</t>
  </si>
  <si>
    <t>9787300278889</t>
  </si>
  <si>
    <t>2018级播音与主持艺术本科13-20班（融媒体主播主持方向01-08班）</t>
  </si>
  <si>
    <t>全媒体节目录制实践2</t>
  </si>
  <si>
    <t>周建青</t>
  </si>
  <si>
    <t>2019年08月 第一版</t>
  </si>
  <si>
    <t>9787301305065</t>
  </si>
  <si>
    <t>融媒体传播2</t>
  </si>
  <si>
    <t>司峥鸣</t>
  </si>
  <si>
    <t>9787113256791</t>
  </si>
  <si>
    <t>广播节目播音主持1(元素和类型)</t>
  </si>
  <si>
    <t>2018级播音与主持艺术本科09-12班</t>
  </si>
  <si>
    <t>新媒体音频节目创意与制作1(专项训练)</t>
  </si>
  <si>
    <t>广播音频合成制作1</t>
  </si>
  <si>
    <t>广播节目制作实践1(制作基础)</t>
  </si>
  <si>
    <t>音乐录音2</t>
  </si>
  <si>
    <t>沿用上学期教材</t>
  </si>
  <si>
    <t>/</t>
  </si>
  <si>
    <t>2019级录音艺术本3-4班</t>
  </si>
  <si>
    <t>录音</t>
  </si>
  <si>
    <t>视唱练耳2A</t>
  </si>
  <si>
    <t>2020级录音艺术本3-4班</t>
  </si>
  <si>
    <t>视唱练耳4</t>
  </si>
  <si>
    <t>和声2</t>
  </si>
  <si>
    <t>音频技术基础2</t>
  </si>
  <si>
    <t>2020级录音艺术本1-5班</t>
  </si>
  <si>
    <t>音乐同期录音制作2</t>
  </si>
  <si>
    <t>2018级录音艺术本3-4班</t>
  </si>
  <si>
    <t>影视配乐分析与设计2</t>
  </si>
  <si>
    <t>2018级录音艺术本1-2班</t>
  </si>
  <si>
    <t>声学基础与录音声学2</t>
  </si>
  <si>
    <t>出版社未发行适用教材，教师组织学生影印讲义</t>
  </si>
  <si>
    <t>2018级录音艺术本3-4班2019级录音艺术本1-2班</t>
  </si>
  <si>
    <t>现场录音及音响系统设计2</t>
  </si>
  <si>
    <t>2018级录音艺术本3-4班2019级录音艺术本3-4班</t>
  </si>
  <si>
    <t>扩声技术2</t>
  </si>
  <si>
    <t>录音专业英语</t>
  </si>
  <si>
    <t>混音基础2</t>
  </si>
  <si>
    <t>录音作品后期制作2</t>
  </si>
  <si>
    <t>母带处理：母带制作技术与艺术</t>
  </si>
  <si>
    <t>[美]Bob Katz著 冯汉英等 译</t>
  </si>
  <si>
    <t>2017年1月第1版</t>
  </si>
  <si>
    <t>9787115433565</t>
  </si>
  <si>
    <t>录音设备原理</t>
  </si>
  <si>
    <t>数字音频工作站原理</t>
  </si>
  <si>
    <t>雷伟</t>
  </si>
  <si>
    <t>2014年4月第1版</t>
  </si>
  <si>
    <t>9787565709470</t>
  </si>
  <si>
    <t>数理基础</t>
  </si>
  <si>
    <t>高等数学  上册</t>
  </si>
  <si>
    <t>同济大学数学系</t>
  </si>
  <si>
    <t>2014年7月第7版</t>
  </si>
  <si>
    <t>9787040396638</t>
  </si>
  <si>
    <t>键盘基础2</t>
  </si>
  <si>
    <t>流行音乐创作与制作2</t>
  </si>
  <si>
    <t>音乐产业运营与管理</t>
  </si>
  <si>
    <t>佟雪娜</t>
  </si>
  <si>
    <t>2016年10月第1版</t>
  </si>
  <si>
    <t>9787565715211</t>
  </si>
  <si>
    <t>演唱技巧分析2</t>
  </si>
  <si>
    <t>音乐鉴赏</t>
  </si>
  <si>
    <t>音乐欣赏</t>
  </si>
  <si>
    <t>姜蕾 著，杨燕迪 编</t>
  </si>
  <si>
    <t>2014年1月第一版</t>
  </si>
  <si>
    <t>9787103040447</t>
  </si>
  <si>
    <t>录音工艺实操2</t>
  </si>
  <si>
    <t>录音工艺实操4</t>
  </si>
  <si>
    <t>流行器乐演奏2</t>
  </si>
  <si>
    <t>365日！贝斯手的养成计划</t>
  </si>
  <si>
    <t>高桥龙</t>
  </si>
  <si>
    <t>湖南文艺出版社</t>
  </si>
  <si>
    <t>2013年3月第1  版</t>
  </si>
  <si>
    <t>9787540460464</t>
  </si>
  <si>
    <t>影视声音艺术2</t>
  </si>
  <si>
    <t>影视声音艺术概论</t>
  </si>
  <si>
    <t>李飞雪</t>
  </si>
  <si>
    <t>2014年4月第2版</t>
  </si>
  <si>
    <t>9787504371232</t>
  </si>
  <si>
    <r>
      <rPr>
        <sz val="10"/>
        <color rgb="FFFF0000"/>
        <rFont val="宋体"/>
        <charset val="134"/>
      </rPr>
      <t>2019级录音艺术本1-2班（已领）</t>
    </r>
    <r>
      <rPr>
        <sz val="10"/>
        <color rgb="FF92D050"/>
        <rFont val="宋体"/>
        <charset val="134"/>
      </rPr>
      <t>2020级录音艺术本1、2、5班</t>
    </r>
  </si>
  <si>
    <t>广播声音设计与制作2</t>
  </si>
  <si>
    <t>影视环绕声制作2</t>
  </si>
  <si>
    <t>影视声音后期剪辑2</t>
  </si>
  <si>
    <t>2018级录音艺术本1-2班2019级录音艺术本1-2班</t>
  </si>
  <si>
    <t>影视录音2</t>
  </si>
  <si>
    <t>2019级录音艺术本1-2班</t>
  </si>
  <si>
    <t>影视声音设计与制作2</t>
  </si>
  <si>
    <t>拟音技巧</t>
  </si>
  <si>
    <t>音效圣经</t>
  </si>
  <si>
    <t>里克·维尔斯</t>
  </si>
  <si>
    <t xml:space="preserve"> 北京联合出版公司</t>
  </si>
  <si>
    <t>9787550273481</t>
  </si>
  <si>
    <t>视唱练耳1B</t>
  </si>
  <si>
    <t>2020级录音艺术本1、2、5班</t>
  </si>
  <si>
    <t>摄影基础2</t>
  </si>
  <si>
    <t>镜头的语法（插图修订第2版）</t>
  </si>
  <si>
    <t>（英）罗伊·汤普森</t>
  </si>
  <si>
    <t>后浪丨北京联合出版公司</t>
  </si>
  <si>
    <t>2013年8月第2版</t>
  </si>
  <si>
    <t>影视画面剪辑2</t>
  </si>
  <si>
    <t>剪辑的语法（插图修订第2版）</t>
  </si>
  <si>
    <t>2017年09月</t>
  </si>
  <si>
    <t>影视对白设计</t>
  </si>
  <si>
    <t>影视剧配音艺术</t>
  </si>
  <si>
    <t>高姗</t>
  </si>
  <si>
    <t>9787565717055</t>
  </si>
  <si>
    <t>彭吉象</t>
  </si>
  <si>
    <t>2019年1月第1版</t>
  </si>
  <si>
    <t>9787040512908</t>
  </si>
  <si>
    <t>2018级录音艺术本1-4班</t>
  </si>
  <si>
    <t>应用文写作</t>
  </si>
  <si>
    <t>应用文写作教程</t>
  </si>
  <si>
    <t>肖建春</t>
  </si>
  <si>
    <t>2020年7月第1版</t>
  </si>
  <si>
    <t>978-7-308-20273-2</t>
  </si>
  <si>
    <t>18级广播电视学本科01、02班</t>
  </si>
  <si>
    <t>文学部</t>
  </si>
  <si>
    <t>18级广播电视编导本科16、17、18、19、20班</t>
  </si>
  <si>
    <t>18级数字出版本科01班</t>
  </si>
  <si>
    <t>18级网络与新媒体本科01、02、03班</t>
  </si>
  <si>
    <t>18级新闻学本科01班</t>
  </si>
  <si>
    <t>19级舞蹈表演专科06、07、08班</t>
  </si>
  <si>
    <t>18级戏剧影视导演本科06、07班</t>
  </si>
  <si>
    <t>18级广播电视编导本科29、30班</t>
  </si>
  <si>
    <t>18级电子商务本科01、02班</t>
  </si>
  <si>
    <t>19级影视编导专科03班</t>
  </si>
  <si>
    <t>写作（含论文写作）</t>
  </si>
  <si>
    <t>18级舞蹈编导本科01、02、03班</t>
  </si>
  <si>
    <t>18级舞蹈表演本科01、02、03班</t>
  </si>
  <si>
    <t>18级舞蹈表演专科01、02、03、04、05班</t>
  </si>
  <si>
    <t>1.21取消</t>
  </si>
  <si>
    <t>19级舞蹈表演专科01、02、03、04、05班</t>
  </si>
  <si>
    <t>应用写作</t>
  </si>
  <si>
    <t>18级音乐表演本科01班</t>
  </si>
  <si>
    <t xml:space="preserve"> 20级数字媒体艺术设计专科1班</t>
  </si>
  <si>
    <t>19级表演艺术专科01、02班</t>
  </si>
  <si>
    <t>19级戏剧影视表演专科01班</t>
  </si>
  <si>
    <t>文秘实务与应用写作</t>
  </si>
  <si>
    <t>19级空中乘务专科01、02、03、04、05、06班</t>
  </si>
  <si>
    <t>19级酒店管理专科01班</t>
  </si>
  <si>
    <t>19级舞蹈表演本科03、04、05、06、07、08班</t>
  </si>
  <si>
    <t>20级文化产业管理本科01班</t>
  </si>
  <si>
    <t>20级艺术管理本科01、02班</t>
  </si>
  <si>
    <t>18级电影学本科01、02、03、04班</t>
  </si>
  <si>
    <t>19级影视摄影与制作本科01、02、03、04、05班</t>
  </si>
  <si>
    <t>19级摄影本科01-07班</t>
  </si>
  <si>
    <t>合</t>
  </si>
  <si>
    <t>写作之道</t>
  </si>
  <si>
    <t>写作概论</t>
  </si>
  <si>
    <t>干天全</t>
  </si>
  <si>
    <t>2011年8月第1版</t>
  </si>
  <si>
    <t>9787561454640</t>
  </si>
  <si>
    <t>18级数字媒体技术本科01、02班</t>
  </si>
  <si>
    <t>18级计算机科学与技术本科01班</t>
  </si>
  <si>
    <t>18级网络工程本科01班</t>
  </si>
  <si>
    <t>写作基础</t>
  </si>
  <si>
    <t>19级艺术与科技本科02班</t>
  </si>
  <si>
    <t>大学语文</t>
  </si>
  <si>
    <t>大学语文（上、下册）</t>
  </si>
  <si>
    <t>刘蔼萍</t>
  </si>
  <si>
    <t>2020年8月第1版</t>
  </si>
  <si>
    <t>978-7-5689-2227-2</t>
  </si>
  <si>
    <t>19级新闻学本科01、02班</t>
  </si>
  <si>
    <t>19级广播电视编导本科11、12、13、14班</t>
  </si>
  <si>
    <t>19级数字出版本科01班</t>
  </si>
  <si>
    <t>19级广播电视学本科01、02班</t>
  </si>
  <si>
    <t>大学语文（上）</t>
  </si>
  <si>
    <t>20级播音与主持艺术本科01-30班</t>
  </si>
  <si>
    <t>19级影视多媒体技术专科01班</t>
  </si>
  <si>
    <t>19级影视编导专科01、02班</t>
  </si>
  <si>
    <t>19级音像技术专科01班</t>
  </si>
  <si>
    <t>19级文化创意与策划专科01班</t>
  </si>
  <si>
    <t>19级广播影视节目制作专科01、02班</t>
  </si>
  <si>
    <t>18级播音与主持艺术本科29、30、31班（航空）</t>
  </si>
  <si>
    <t>外国文学</t>
  </si>
  <si>
    <t>外国文学史</t>
  </si>
  <si>
    <t>聂珍钊</t>
  </si>
  <si>
    <t>2018年8月第2版</t>
  </si>
  <si>
    <t>978-7-04-050106-3</t>
  </si>
  <si>
    <t>19级游戏设计专科01、02班</t>
  </si>
  <si>
    <t>19级影视制片管理专科01班</t>
  </si>
  <si>
    <t>19级照明技术与艺术专科01班</t>
  </si>
  <si>
    <t>美学原理</t>
  </si>
  <si>
    <t>美学原理（第二版）</t>
  </si>
  <si>
    <t>尤西林</t>
  </si>
  <si>
    <t>978-7-04-050091-2</t>
  </si>
  <si>
    <t>19级艺术教育本科01班</t>
  </si>
  <si>
    <t>19级播音与主持艺术本科01-26班</t>
  </si>
  <si>
    <t>艺术概要与欣赏1</t>
  </si>
  <si>
    <t>19级播音与主持专科01、02、03、04、05班</t>
  </si>
  <si>
    <t>中国现当代文学</t>
  </si>
  <si>
    <t>李怡、干天全</t>
  </si>
  <si>
    <t>2010年10月第1版</t>
  </si>
  <si>
    <t>978-7-5624-5438-0</t>
  </si>
  <si>
    <t>中西经典文学选读</t>
  </si>
  <si>
    <t>中外文学经典导读</t>
  </si>
  <si>
    <t>王前程</t>
  </si>
  <si>
    <t>华中师范大学出版社</t>
  </si>
  <si>
    <t>2012年10月第1版</t>
  </si>
  <si>
    <t>9787562257646</t>
  </si>
  <si>
    <t>19级服装与服饰设计专科01、02班</t>
  </si>
  <si>
    <t>大学语文2</t>
  </si>
  <si>
    <t>上学期已定</t>
  </si>
  <si>
    <t>19级电子竞技运动与管理专科01班</t>
  </si>
  <si>
    <t>19级影视编导专科04、05班</t>
  </si>
  <si>
    <t>20级影视制片管理专科01班</t>
  </si>
  <si>
    <t>20级艺术教育本科01班</t>
  </si>
  <si>
    <t>大学语文2（现代和外国文学）</t>
  </si>
  <si>
    <t>20级播音与主持专科01、02班</t>
  </si>
  <si>
    <t>“互联网+”创业实战策划</t>
  </si>
  <si>
    <t>《创业计划》</t>
  </si>
  <si>
    <t>梅强</t>
  </si>
  <si>
    <t>2018年12月</t>
  </si>
  <si>
    <t>9787040509120</t>
  </si>
  <si>
    <t>2018级财务管理本1/2、2019级市场营销专1</t>
  </si>
  <si>
    <t>传播</t>
  </si>
  <si>
    <t>B2B平台课程设计</t>
  </si>
  <si>
    <t>Cinema 4D电商美工与视觉设计案例教程</t>
  </si>
  <si>
    <t>樊斌</t>
  </si>
  <si>
    <t>2020.1</t>
  </si>
  <si>
    <t>isbn9787115530950</t>
  </si>
  <si>
    <t>2019级广告策划与营销专1</t>
  </si>
  <si>
    <t>版式设计</t>
  </si>
  <si>
    <t>张如画 李俊 吴昊 </t>
  </si>
  <si>
    <t>中国青年出版社</t>
  </si>
  <si>
    <t>2019年07月 </t>
  </si>
  <si>
    <t>9787515356259</t>
  </si>
  <si>
    <t>2019级广告设计与制作专1</t>
  </si>
  <si>
    <t>财经应用文写作</t>
  </si>
  <si>
    <t>2020.7</t>
  </si>
  <si>
    <t>2019级会计专1、2019级财务管理专1</t>
  </si>
  <si>
    <t>财务报表分析</t>
  </si>
  <si>
    <t>财务报表分析案例（第2版）</t>
  </si>
  <si>
    <t>张新民，钱爱民</t>
  </si>
  <si>
    <t>人民大学出版社</t>
  </si>
  <si>
    <t>978-7-300-27163-7</t>
  </si>
  <si>
    <t>荆新 王化成</t>
  </si>
  <si>
    <t>978-7-30-000014-6</t>
  </si>
  <si>
    <t>2019级财务管理本1</t>
  </si>
  <si>
    <t>财务管理综合模拟</t>
  </si>
  <si>
    <t>财务管理学模拟实验教程</t>
  </si>
  <si>
    <t>马元驹</t>
  </si>
  <si>
    <t>9787300208435</t>
  </si>
  <si>
    <t>2018级财务管理本1/2</t>
  </si>
  <si>
    <t>财务管理综合实训</t>
  </si>
  <si>
    <t>2019级财务管理专1</t>
  </si>
  <si>
    <t>财务数据分析</t>
  </si>
  <si>
    <t>财务分析学</t>
  </si>
  <si>
    <t>宋常</t>
  </si>
  <si>
    <t>9787300253855</t>
  </si>
  <si>
    <t>策划文案写作实践</t>
  </si>
  <si>
    <t>文案写作与活动策划</t>
  </si>
  <si>
    <t>李改霞</t>
  </si>
  <si>
    <t>9787302468035</t>
  </si>
  <si>
    <t>2019级传播与策划专1</t>
  </si>
  <si>
    <t>成本管理会计</t>
  </si>
  <si>
    <t>成本会计学</t>
  </si>
  <si>
    <t>袁堂梅</t>
  </si>
  <si>
    <t>2019.3</t>
  </si>
  <si>
    <t>9787302521075</t>
  </si>
  <si>
    <t>传播案例分析</t>
  </si>
  <si>
    <t>《传播案例分析与研究》</t>
  </si>
  <si>
    <t>肖建春、任丹丹</t>
  </si>
  <si>
    <t>西南交通大学出版社</t>
  </si>
  <si>
    <t>2018级广告学本1/2、2019级广告策划与营销专1</t>
  </si>
  <si>
    <t>库存书</t>
  </si>
  <si>
    <t>传播案例研究</t>
  </si>
  <si>
    <t xml:space="preserve"> 2018年 年  3 月第 1 版</t>
  </si>
  <si>
    <t>9787564360948</t>
  </si>
  <si>
    <t>2020级传播与策划专1</t>
  </si>
  <si>
    <t>传播效果与测量</t>
  </si>
  <si>
    <t>《媒介效果与社会变迁》</t>
  </si>
  <si>
    <t>魏然等</t>
  </si>
  <si>
    <t>2016年1月</t>
  </si>
  <si>
    <t>978-7-300-21751-2</t>
  </si>
  <si>
    <t>《传播心理学》</t>
  </si>
  <si>
    <t>陈锐等</t>
  </si>
  <si>
    <t xml:space="preserve">2019年11月 </t>
  </si>
  <si>
    <t>传播英语</t>
  </si>
  <si>
    <t>传播学专业英语</t>
  </si>
  <si>
    <t>孙万军</t>
  </si>
  <si>
    <t>2019-9-24</t>
  </si>
  <si>
    <t>9787300274300</t>
  </si>
  <si>
    <t>《创意思维开发与训练》</t>
  </si>
  <si>
    <t>师建华、黄萧萧主编</t>
  </si>
  <si>
    <t>isbn9787302510567</t>
  </si>
  <si>
    <t>2020级广播电视编导(广告制作与传播方向)本1/2</t>
  </si>
  <si>
    <t>创新思维训练</t>
  </si>
  <si>
    <t>创新思维开发与训练</t>
  </si>
  <si>
    <t>师建华</t>
  </si>
  <si>
    <t>9787302510567</t>
  </si>
  <si>
    <t>大数据财务分析</t>
  </si>
  <si>
    <t>财务分析</t>
  </si>
  <si>
    <t>吴坚</t>
  </si>
  <si>
    <t>9787111621935</t>
  </si>
  <si>
    <t>2019级会计专1/2019级财务管理专1</t>
  </si>
  <si>
    <t>电脑图文设计1</t>
  </si>
  <si>
    <t>中文版Photoshop CC从入门到精通</t>
  </si>
  <si>
    <t>唯美世界</t>
  </si>
  <si>
    <t xml:space="preserve"> 2017第1版</t>
  </si>
  <si>
    <t>9787115490421</t>
  </si>
  <si>
    <t>2020级广告学本1/2</t>
  </si>
  <si>
    <t>2018年1月第六版</t>
  </si>
  <si>
    <t>978-7-5657-0693-6/G0693</t>
  </si>
  <si>
    <t>2019级国际经济与贸易本1/2019级市场营销专1</t>
  </si>
  <si>
    <t>电视节目包装</t>
  </si>
  <si>
    <t>调色师手册</t>
  </si>
  <si>
    <t>Alexis Van Hurkman</t>
  </si>
  <si>
    <t>2021-1</t>
  </si>
  <si>
    <t>9787115545060</t>
  </si>
  <si>
    <t>2018级编导本1/2/3/4</t>
  </si>
  <si>
    <t>电视摄像</t>
  </si>
  <si>
    <t>电视摄影</t>
  </si>
  <si>
    <t>陈刚 孙振虎</t>
  </si>
  <si>
    <t>978-7-301-16358-0</t>
  </si>
  <si>
    <t>2020级秘书学本1/2020级传播与策划专1/2020级传播学本1/2020级广告学本1/2</t>
  </si>
  <si>
    <t>动态图像创意</t>
  </si>
  <si>
    <t>Cinema 4D动态图形设计 从入门到实践</t>
  </si>
  <si>
    <t>阮婷 王润波 崔博文</t>
  </si>
  <si>
    <t>2019.5</t>
  </si>
  <si>
    <t xml:space="preserve"> 978-7–122-34317-8</t>
  </si>
  <si>
    <t>2019级广告学本1/2</t>
  </si>
  <si>
    <t>多媒体设计与制作</t>
  </si>
  <si>
    <t>PowerPoint 2019从入门到精通</t>
  </si>
  <si>
    <t>韩鸿雪</t>
  </si>
  <si>
    <t>2019 年8月</t>
  </si>
  <si>
    <t>9787115511140</t>
  </si>
  <si>
    <t>Adobe Premiere Pro CC经典教程(彩色版)(附光盘</t>
  </si>
  <si>
    <t xml:space="preserve">马克西姆·亚戈 </t>
  </si>
  <si>
    <t>2019年1 月第  1版</t>
  </si>
  <si>
    <t>9787115437778</t>
  </si>
  <si>
    <t>高等数学Ⅲ（下）</t>
  </si>
  <si>
    <t>一本教材使用两学期</t>
  </si>
  <si>
    <t>不需要教材，一本用一学年</t>
  </si>
  <si>
    <t>2020级国际经济与贸易本1/2020级财务管理本1</t>
  </si>
  <si>
    <t>管玉梅主编</t>
  </si>
  <si>
    <t>2018 年 2月第2版</t>
  </si>
  <si>
    <t>9787111470175</t>
  </si>
  <si>
    <t>2018级市场营销本1/2019级传播学本1</t>
  </si>
  <si>
    <t>公关策划</t>
  </si>
  <si>
    <t>2018 年 2月第3版</t>
  </si>
  <si>
    <t>2018级广告学本1/2</t>
  </si>
  <si>
    <t>公关危机管理</t>
  </si>
  <si>
    <t>危机管理:理论.实务.案例</t>
  </si>
  <si>
    <t>熊卫平著</t>
  </si>
  <si>
    <t>2019年10月新版</t>
  </si>
  <si>
    <t>2018级秘书学本1</t>
  </si>
  <si>
    <t>公司治理</t>
  </si>
  <si>
    <t>马连福</t>
  </si>
  <si>
    <t>2020年 1月</t>
  </si>
  <si>
    <t>978-7-30-124610-8</t>
  </si>
  <si>
    <t>广播电视编导</t>
  </si>
  <si>
    <t>与主办院系一致</t>
  </si>
  <si>
    <t>电视节目编导</t>
  </si>
  <si>
    <t>孙蔚青</t>
  </si>
  <si>
    <t>2019年9月1日</t>
  </si>
  <si>
    <t>9787518426461</t>
  </si>
  <si>
    <t>2019级广播电视编导(广告制作与传播方向)本1/2/3/4</t>
  </si>
  <si>
    <t>广播电视概论</t>
  </si>
  <si>
    <t>当代广播电视概论（第二版）</t>
  </si>
  <si>
    <t>陆晔、赵民</t>
  </si>
  <si>
    <t>2019年4月</t>
  </si>
  <si>
    <t>isbn9787309077841</t>
  </si>
  <si>
    <t>广播电视节目形态研究</t>
  </si>
  <si>
    <t>广告策划与创意</t>
  </si>
  <si>
    <t>广告策划创意学（第3版）</t>
  </si>
  <si>
    <t>余明阳，陈先红</t>
  </si>
  <si>
    <t>2019年4月第3版</t>
  </si>
  <si>
    <t>978-7-309-05618-1/F.1268</t>
  </si>
  <si>
    <t>2019级市场营销本1,2019级会计专1,2019级财务管理专1,2019级传播学本1，2019级广播电视编导(广告制作与传播方向)本1/2/3/4</t>
  </si>
  <si>
    <t>广告创意执行</t>
  </si>
  <si>
    <t>数字广告——新媒体广告创意、策划、执行与数字整合营销</t>
  </si>
  <si>
    <t>郑龙伟 郑境奇</t>
  </si>
  <si>
    <t>2019-07-01</t>
  </si>
  <si>
    <t>9787115509116</t>
  </si>
  <si>
    <t>广告调研与效果评估</t>
  </si>
  <si>
    <t>广告调研技巧(第五版</t>
  </si>
  <si>
    <t>黄合水</t>
  </si>
  <si>
    <t>厦门大学出版社</t>
  </si>
  <si>
    <t>2016年7月</t>
  </si>
  <si>
    <t>9787561561829</t>
  </si>
  <si>
    <t>广告文案写作</t>
  </si>
  <si>
    <t>广告文案写作教程（第四版）</t>
  </si>
  <si>
    <t>郭有献</t>
  </si>
  <si>
    <t>2019</t>
  </si>
  <si>
    <t>978-7-300-27053-1</t>
  </si>
  <si>
    <t>广告心理学</t>
  </si>
  <si>
    <t>广告心理学（第二版)</t>
  </si>
  <si>
    <t>吴柏林</t>
  </si>
  <si>
    <t>2014</t>
  </si>
  <si>
    <t>978-7-302-36203-6</t>
  </si>
  <si>
    <t>2019级广告学本1/2,2019级广告策划与营销专1</t>
  </si>
  <si>
    <t>广告与文化</t>
  </si>
  <si>
    <t>广告文化学教程</t>
  </si>
  <si>
    <t>陈卓</t>
  </si>
  <si>
    <t>9787561460368</t>
  </si>
  <si>
    <t>2018级编导本1/2/3/4,2020级广告学本1 /2</t>
  </si>
  <si>
    <t>国际金融</t>
  </si>
  <si>
    <t>国际金融（第六版）（精编版）</t>
  </si>
  <si>
    <t>陈雨露</t>
  </si>
  <si>
    <t>2019-10-11</t>
  </si>
  <si>
    <t>978-7-300-27365-5</t>
  </si>
  <si>
    <t>2019级国际经济与贸易本1</t>
  </si>
  <si>
    <t>国际贸易实务</t>
  </si>
  <si>
    <t>吴国新</t>
  </si>
  <si>
    <t xml:space="preserve"> 2019年7月</t>
  </si>
  <si>
    <t>9787302523581</t>
  </si>
  <si>
    <t>2018级市场营销本1,2019级市场营销专1</t>
  </si>
  <si>
    <t>国际商法*</t>
  </si>
  <si>
    <t xml:space="preserve">国际商法 </t>
  </si>
  <si>
    <t>周新军主编</t>
  </si>
  <si>
    <t>清华大学出版社出版</t>
  </si>
  <si>
    <t>2019年01月</t>
  </si>
  <si>
    <t>978-7-302-35788-9</t>
  </si>
  <si>
    <t>2018级国贸本1</t>
  </si>
  <si>
    <t>国际商务谈判（双语）</t>
  </si>
  <si>
    <t>国际商务谈判（英文版）（第二版）</t>
  </si>
  <si>
    <t>刘园、刘鑫爽、王健、彭翱</t>
  </si>
  <si>
    <t>对外经贸大学出版社</t>
  </si>
  <si>
    <t>2017-10-01</t>
  </si>
  <si>
    <t>9787566318084</t>
  </si>
  <si>
    <t>国际商务英语口语</t>
  </si>
  <si>
    <t>bec新编剑桥商务英语（中级）学生用书（第三版）</t>
  </si>
  <si>
    <t>JohnHughes</t>
  </si>
  <si>
    <t>经济科学出版社</t>
  </si>
  <si>
    <t>2009-9-1</t>
  </si>
  <si>
    <t>9787505875661</t>
  </si>
  <si>
    <t>行业会计比较</t>
  </si>
  <si>
    <t>尹桂凤，刘凤宇</t>
  </si>
  <si>
    <t xml:space="preserve"> 2020年1月</t>
  </si>
  <si>
    <t>9787302456698</t>
  </si>
  <si>
    <t>2019级会计专1</t>
  </si>
  <si>
    <t>宏观经济学</t>
  </si>
  <si>
    <t>西方经济学（第二版）下册</t>
  </si>
  <si>
    <t>西方经济学编写组</t>
  </si>
  <si>
    <t>2019-09</t>
  </si>
  <si>
    <t>978-7-04-052554-0</t>
  </si>
  <si>
    <t>2020级国际经济与贸易本1</t>
  </si>
  <si>
    <t>互联网传播</t>
  </si>
  <si>
    <t>《网络传播概论》</t>
  </si>
  <si>
    <t>彭兰</t>
  </si>
  <si>
    <t>2017年 7 月第 4版</t>
  </si>
  <si>
    <t>9787300245881</t>
  </si>
  <si>
    <t>2018级传播学本1</t>
  </si>
  <si>
    <t>会计电算化</t>
  </si>
  <si>
    <t>会计电算化技能实训教程（畅捷通T3版）</t>
  </si>
  <si>
    <t>孙莲香</t>
  </si>
  <si>
    <t>2019-01</t>
  </si>
  <si>
    <t>9787302283997</t>
  </si>
  <si>
    <t>会计信息系统</t>
  </si>
  <si>
    <t>会计学</t>
  </si>
  <si>
    <t>基础会计学</t>
  </si>
  <si>
    <t>岳正华</t>
  </si>
  <si>
    <t>西南财经大学出版社</t>
  </si>
  <si>
    <t>2018年8月</t>
  </si>
  <si>
    <t>978-7-5504-3639-8</t>
  </si>
  <si>
    <t>会计综合实训</t>
  </si>
  <si>
    <t>基础会计学综合模拟实训</t>
  </si>
  <si>
    <t>李占国</t>
  </si>
  <si>
    <t>2020年02月</t>
  </si>
  <si>
    <t>978-7-04-052667-7</t>
  </si>
  <si>
    <t>2020级市场营销本1</t>
  </si>
  <si>
    <t>计量经济学*</t>
  </si>
  <si>
    <t>计量经济学</t>
  </si>
  <si>
    <t>李子奈</t>
  </si>
  <si>
    <t>2019（第13次印刷）</t>
  </si>
  <si>
    <t>9787040434323</t>
  </si>
  <si>
    <t>计算机图文设计1</t>
  </si>
  <si>
    <t>中文版 Photoshop 2020 从入门到精通（微课视频 全彩版）</t>
  </si>
  <si>
    <t>唯美世界 瞿颖健</t>
  </si>
  <si>
    <t>2020年9月</t>
  </si>
  <si>
    <t>9787517086659</t>
  </si>
  <si>
    <t>《纪录片创作》</t>
  </si>
  <si>
    <t>何苏六，丰瑞</t>
  </si>
  <si>
    <t>2015年10月</t>
  </si>
  <si>
    <t>9787565714139</t>
  </si>
  <si>
    <t>2018级编导本1/2/3/4,2018级传播学本1</t>
  </si>
  <si>
    <t>交互界面设计</t>
  </si>
  <si>
    <t>李洪海 石爽</t>
  </si>
  <si>
    <t>2019-08-01</t>
  </si>
  <si>
    <t>9787122343956</t>
  </si>
  <si>
    <t>金融学</t>
  </si>
  <si>
    <t>金融学（精编版）第五版</t>
  </si>
  <si>
    <t>黄达 张杰</t>
  </si>
  <si>
    <t>2020年07月 </t>
  </si>
  <si>
    <t>978-7-300-28249-7</t>
  </si>
  <si>
    <t>2020级财务管理本1</t>
  </si>
  <si>
    <t>进出口业务模拟</t>
  </si>
  <si>
    <t>国际贸易综合模拟实验教程</t>
  </si>
  <si>
    <t>袁定喜</t>
  </si>
  <si>
    <t>2019年03月</t>
  </si>
  <si>
    <t>9787301302651</t>
  </si>
  <si>
    <t>经典广告赏析</t>
  </si>
  <si>
    <t>品牌广告案例赏析</t>
  </si>
  <si>
    <t>刘磊,陈红</t>
  </si>
  <si>
    <t>南京大学出版社</t>
  </si>
  <si>
    <t xml:space="preserve">2019年09月 </t>
  </si>
  <si>
    <t>9787305086021</t>
  </si>
  <si>
    <t>经济法</t>
  </si>
  <si>
    <t>经济法学（第二版）</t>
  </si>
  <si>
    <t>张守文</t>
  </si>
  <si>
    <t>2018年08月</t>
  </si>
  <si>
    <t>978-7-04-050098-1</t>
  </si>
  <si>
    <t>经济数学(下)</t>
  </si>
  <si>
    <t>经济学基础</t>
  </si>
  <si>
    <t>西方经济学 精要本第二版</t>
  </si>
  <si>
    <t>2016-11-24</t>
  </si>
  <si>
    <t>978-7-04-046426-9</t>
  </si>
  <si>
    <t>2018级编导本1/2/3/4,2018级秘书学本1</t>
  </si>
  <si>
    <t>跨国公司经营与管理(双语)*</t>
  </si>
  <si>
    <t>国际管理——跨国与跨文化管理（英文版.第8版）</t>
  </si>
  <si>
    <t>海伦.德雷斯凯著</t>
  </si>
  <si>
    <t>2017年出版</t>
  </si>
  <si>
    <t>9787300238487</t>
  </si>
  <si>
    <t>类型电影赏析</t>
  </si>
  <si>
    <t>类型电影教程</t>
  </si>
  <si>
    <t>郝建</t>
  </si>
  <si>
    <t>2011-08-01</t>
  </si>
  <si>
    <t>9787309080995</t>
  </si>
  <si>
    <t>类型电影研究</t>
  </si>
  <si>
    <t>《电影类型片解读》</t>
  </si>
  <si>
    <t>石屹</t>
  </si>
  <si>
    <t>2017-04-07</t>
  </si>
  <si>
    <t>9787301279991</t>
  </si>
  <si>
    <t>领导行为学</t>
  </si>
  <si>
    <t>领导学</t>
  </si>
  <si>
    <t>吕峰</t>
  </si>
  <si>
    <t xml:space="preserve"> 2019年8月第1版</t>
  </si>
  <si>
    <t>9787302532613</t>
  </si>
  <si>
    <t>2019级秘书学本1</t>
  </si>
  <si>
    <t>马克思主义新闻思想</t>
  </si>
  <si>
    <t>马克思主义新闻观教程</t>
  </si>
  <si>
    <t>陈力丹主编</t>
  </si>
  <si>
    <t xml:space="preserve"> 中国人民大学出版社</t>
  </si>
  <si>
    <t>2011-1-1</t>
  </si>
  <si>
    <t>9787300129983</t>
  </si>
  <si>
    <t>2020级传播学本1</t>
  </si>
  <si>
    <t>媒介融合传播与运营</t>
  </si>
  <si>
    <t>《媒介融合概论》第二版</t>
  </si>
  <si>
    <t>宫承波</t>
  </si>
  <si>
    <t>2016年12月第2版</t>
  </si>
  <si>
    <t>978-7-5043-7807-1</t>
  </si>
  <si>
    <t>秘书礼仪</t>
  </si>
  <si>
    <t>倪祥妍</t>
  </si>
  <si>
    <t>2020-8-10</t>
  </si>
  <si>
    <t>9787303259854</t>
  </si>
  <si>
    <t>秘书实务</t>
  </si>
  <si>
    <t>《新编秘书实务》</t>
  </si>
  <si>
    <t>葛红岩</t>
  </si>
  <si>
    <t>2019年12月第2版</t>
  </si>
  <si>
    <t>978-7-04-033878-2</t>
  </si>
  <si>
    <t>2018级传播学本1/2020级秘书学本1</t>
  </si>
  <si>
    <t>秘书心理学</t>
  </si>
  <si>
    <t>现代秘书心理学</t>
  </si>
  <si>
    <t>赵中利、赵昕</t>
  </si>
  <si>
    <t>2014 年8月第3版</t>
  </si>
  <si>
    <t>9787567506879</t>
  </si>
  <si>
    <t>2020级秘书学本1</t>
  </si>
  <si>
    <t>秘书综合实训(二)</t>
  </si>
  <si>
    <t>该课程由多个不同的实训项目构成的综合实训，因此没有专门的教材</t>
  </si>
  <si>
    <t>纳税筹划</t>
  </si>
  <si>
    <t>税务筹划</t>
  </si>
  <si>
    <t>王旭东，李锦娟，胡翠</t>
  </si>
  <si>
    <t>武汉理工大学出版社</t>
  </si>
  <si>
    <t>2019年06月</t>
  </si>
  <si>
    <t>978-7-5629-6027-0</t>
  </si>
  <si>
    <t>品牌栏目传播策划</t>
  </si>
  <si>
    <t>《电视栏目策划与编导》</t>
  </si>
  <si>
    <t>林喦</t>
  </si>
  <si>
    <r>
      <rPr>
        <sz val="9"/>
        <rFont val="宋体"/>
        <charset val="134"/>
        <scheme val="minor"/>
      </rPr>
      <t>2020</t>
    </r>
    <r>
      <rPr>
        <sz val="13.5"/>
        <rFont val="SimSun"/>
        <charset val="134"/>
      </rPr>
      <t>年</t>
    </r>
    <r>
      <rPr>
        <sz val="13.5"/>
        <rFont val="Times New Roman"/>
        <charset val="134"/>
      </rPr>
      <t>8</t>
    </r>
    <r>
      <rPr>
        <sz val="13.5"/>
        <rFont val="SimSun"/>
        <charset val="134"/>
      </rPr>
      <t>月</t>
    </r>
  </si>
  <si>
    <t>978-7-562-47154-7</t>
  </si>
  <si>
    <t>品牌形象策划</t>
  </si>
  <si>
    <t>品牌策划与设计</t>
  </si>
  <si>
    <t>陈梅</t>
  </si>
  <si>
    <t>2019.02</t>
  </si>
  <si>
    <t>9787308188371</t>
  </si>
  <si>
    <t>品牌运营与管理</t>
  </si>
  <si>
    <t>品牌管理</t>
  </si>
  <si>
    <t>朱立</t>
  </si>
  <si>
    <t>978-7-04-042768-4</t>
  </si>
  <si>
    <t>2019级市场营销专1</t>
  </si>
  <si>
    <t>企业CI策划</t>
  </si>
  <si>
    <t>企业形象策划：CIS导入</t>
  </si>
  <si>
    <t>叶万春 叶敏 万后芬 蔡嘉清</t>
  </si>
  <si>
    <t>东北财经大学出版社有限责任公司</t>
  </si>
  <si>
    <t>2018.09</t>
  </si>
  <si>
    <t>9787565433054</t>
  </si>
  <si>
    <t>2019级广告设计与制作专1/2019级广告策划与营销专1</t>
  </si>
  <si>
    <t>人力资源管理概论（第5版）</t>
  </si>
  <si>
    <t>董克用 李超平</t>
  </si>
  <si>
    <t>2019年7月第1版</t>
  </si>
  <si>
    <t>商务谈判</t>
  </si>
  <si>
    <t>商务谈判（第四版）</t>
  </si>
  <si>
    <t>殷庆林</t>
  </si>
  <si>
    <t>2019-08-27</t>
  </si>
  <si>
    <t>978-7-5654-3628-4</t>
  </si>
  <si>
    <t>2019级秘书学本1/2018级秘书学本1</t>
  </si>
  <si>
    <t>商务谈判实务</t>
  </si>
  <si>
    <t>2018级市场营销本1</t>
  </si>
  <si>
    <t>商务统计学</t>
  </si>
  <si>
    <t>统计学</t>
  </si>
  <si>
    <t>贾俊平</t>
  </si>
  <si>
    <t>2018年1月</t>
  </si>
  <si>
    <t>978-7-300-25351-0</t>
  </si>
  <si>
    <t>2019级市场营销本1</t>
  </si>
  <si>
    <t>商业数据分析与应用</t>
  </si>
  <si>
    <t>大数据营销</t>
  </si>
  <si>
    <t>阳翼</t>
  </si>
  <si>
    <t>2017年06月</t>
  </si>
  <si>
    <t>978-7-300-24016-9</t>
  </si>
  <si>
    <t>大数据营销分析与实战解析</t>
  </si>
  <si>
    <t>拉杰库马尔·文卡特森</t>
  </si>
  <si>
    <t>978-7-300-22414-5</t>
  </si>
  <si>
    <t>教师用书</t>
  </si>
  <si>
    <t>摄像基础</t>
  </si>
  <si>
    <t>单光磊</t>
  </si>
  <si>
    <t>2020年4月重印版</t>
  </si>
  <si>
    <t>9787122291455</t>
  </si>
  <si>
    <t>2019级财务管理本1,2018级国贸本1,2020级市场营销本1</t>
  </si>
  <si>
    <t>审计学</t>
  </si>
  <si>
    <t>秦荣生等</t>
  </si>
  <si>
    <t>2019年10月</t>
  </si>
  <si>
    <t>978-7-300-27064-7</t>
  </si>
  <si>
    <t>1.13取消课程</t>
  </si>
  <si>
    <t>实用摄影艺术A</t>
  </si>
  <si>
    <t>数码摄影教程(第4版)</t>
  </si>
  <si>
    <t>王朋娇</t>
  </si>
  <si>
    <t>2015.07</t>
  </si>
  <si>
    <t>9787121264344</t>
  </si>
  <si>
    <t>市场调查与预测</t>
  </si>
  <si>
    <t>市场调研与预测</t>
  </si>
  <si>
    <t>陈启杰 江晓东</t>
  </si>
  <si>
    <t>上海财经大学出版社</t>
  </si>
  <si>
    <t>2014年1月</t>
  </si>
  <si>
    <t>978-7-5642-1813-3</t>
  </si>
  <si>
    <t>市场营销学</t>
  </si>
  <si>
    <t>王光娟等</t>
  </si>
  <si>
    <t>2018.10</t>
  </si>
  <si>
    <t>978-7-302-51092-5</t>
  </si>
  <si>
    <t>2019级财务管理本1,2019级广告策划与营销专1,2019级广告学本1/2</t>
  </si>
  <si>
    <t>数字媒体技术1</t>
  </si>
  <si>
    <t>千里之行 启程用户体验设计之路</t>
  </si>
  <si>
    <t>李煜佳</t>
  </si>
  <si>
    <t>2017.4</t>
  </si>
  <si>
    <t>978-7-115-44351-9</t>
  </si>
  <si>
    <t>调查软件与应用</t>
  </si>
  <si>
    <t>社会统计分析方法</t>
  </si>
  <si>
    <t>郭志刚</t>
  </si>
  <si>
    <t>2018年5月</t>
  </si>
  <si>
    <t>978-7-300-20676-9</t>
  </si>
  <si>
    <t>2019级秘书学本1/2020级传播学本1</t>
  </si>
  <si>
    <r>
      <rPr>
        <sz val="11"/>
        <rFont val="宋体"/>
        <charset val="134"/>
        <scheme val="minor"/>
      </rPr>
      <t>32</t>
    </r>
    <r>
      <rPr>
        <sz val="11"/>
        <rFont val="宋体"/>
        <charset val="134"/>
        <scheme val="minor"/>
      </rPr>
      <t>/53</t>
    </r>
  </si>
  <si>
    <t>外国文学史（上、下）</t>
  </si>
  <si>
    <t>聂珍钊、郑克鲁、蒋承勇</t>
  </si>
  <si>
    <t>2018</t>
  </si>
  <si>
    <t>978-7-04-050106-3（上）、978-7-04-050107-0（下）</t>
  </si>
  <si>
    <t>外贸单证实务</t>
  </si>
  <si>
    <t>国际贸易单证实务</t>
  </si>
  <si>
    <t>孙继红</t>
  </si>
  <si>
    <t xml:space="preserve"> 2019年9月</t>
  </si>
  <si>
    <t>9787302514381</t>
  </si>
  <si>
    <t>外贸英语函电</t>
  </si>
  <si>
    <t>蔡惠伟</t>
  </si>
  <si>
    <t>2019-9</t>
  </si>
  <si>
    <t>9787302533979</t>
  </si>
  <si>
    <t>网络传播</t>
  </si>
  <si>
    <t>2019级传播学本1</t>
  </si>
  <si>
    <t>网络营销</t>
  </si>
  <si>
    <t>网络营销（第2版）</t>
  </si>
  <si>
    <t>郦瞻等</t>
  </si>
  <si>
    <t>9787302514114</t>
  </si>
  <si>
    <t>网页设计与制作</t>
  </si>
  <si>
    <t>HTML5网页前端设计</t>
  </si>
  <si>
    <t>周文洁</t>
  </si>
  <si>
    <t>'9787302463597</t>
  </si>
  <si>
    <t>微电影广告</t>
  </si>
  <si>
    <t>微电影创作实录与教程（第二版）</t>
  </si>
  <si>
    <t>李宇宁</t>
  </si>
  <si>
    <t>2020年09月</t>
  </si>
  <si>
    <t>9787302549185</t>
  </si>
  <si>
    <t>2018级广告学本1/2,2019级广告策划与营销专1</t>
  </si>
  <si>
    <t>微观经济学</t>
  </si>
  <si>
    <t>西方经济学（上）（微观经济学）</t>
  </si>
  <si>
    <t>颜鹏飞、刘凤良、吴汉江</t>
  </si>
  <si>
    <t>高等教育出版社、人民出版社</t>
  </si>
  <si>
    <t>2019年9月</t>
  </si>
  <si>
    <t>9787040423778</t>
  </si>
  <si>
    <t>文化创意产业</t>
  </si>
  <si>
    <t>《文化创意产业理论与实践》</t>
  </si>
  <si>
    <t>张岩松，穆秀英</t>
  </si>
  <si>
    <t>文学名著解读</t>
  </si>
  <si>
    <t>978-7-308-12184-2</t>
  </si>
  <si>
    <t>文学名著与影视改编</t>
  </si>
  <si>
    <t>中外文学名著的影视改编</t>
  </si>
  <si>
    <t>张宗伟</t>
  </si>
  <si>
    <t>2002</t>
  </si>
  <si>
    <t>9787504338327</t>
  </si>
  <si>
    <t>现代汉语</t>
  </si>
  <si>
    <t>黄伯荣、廖序东</t>
  </si>
  <si>
    <t>2017</t>
  </si>
  <si>
    <t>978-7-04-046593-8</t>
  </si>
  <si>
    <t>销售管理实务</t>
  </si>
  <si>
    <t>销售管理</t>
  </si>
  <si>
    <t>熊银解 查尔斯· Ｍ.富特雷尔</t>
  </si>
  <si>
    <t>978-7-04-048923-1</t>
  </si>
  <si>
    <t>2018级市场营销本1/2019级市场营销专1</t>
  </si>
  <si>
    <t>新媒体创作与传播</t>
  </si>
  <si>
    <t>《新媒体文案策划与写作——从入门到精通》</t>
  </si>
  <si>
    <t>骆芳等</t>
  </si>
  <si>
    <t>2019年1月</t>
  </si>
  <si>
    <t>978-7-115-49338-5</t>
  </si>
  <si>
    <t>《新媒体概论》</t>
  </si>
  <si>
    <t>尹章池</t>
  </si>
  <si>
    <t>2019年2月第3版</t>
  </si>
  <si>
    <t>978-7-301-28150-5</t>
  </si>
  <si>
    <t>新媒体概论（电电定）</t>
  </si>
  <si>
    <t>刘永昶</t>
  </si>
  <si>
    <t>2016-06-</t>
  </si>
  <si>
    <t>9787305132469</t>
  </si>
  <si>
    <t>新媒体运营</t>
  </si>
  <si>
    <t>勾俊伟</t>
  </si>
  <si>
    <t>9787115479709</t>
  </si>
  <si>
    <t>新媒体制作与运营</t>
  </si>
  <si>
    <t>《从零开始学新媒体运营推广（第2版）》</t>
  </si>
  <si>
    <t>叶龙</t>
  </si>
  <si>
    <t>2018级市场营销本1,2018级编导本1/2/3/4,2019级传播与策划专1</t>
  </si>
  <si>
    <t>新闻采写与编辑</t>
  </si>
  <si>
    <t>罗以澄、丁柏铨、张征等编著</t>
  </si>
  <si>
    <t>新闻传播伦理与法规</t>
  </si>
  <si>
    <t>《新闻传播伦理与法规》</t>
  </si>
  <si>
    <t>陈绚</t>
  </si>
  <si>
    <t xml:space="preserve">2016年04月 </t>
  </si>
  <si>
    <t>9787300226583</t>
  </si>
  <si>
    <t>新闻学概论</t>
  </si>
  <si>
    <t>《新闻学概论》</t>
  </si>
  <si>
    <t>何梓华</t>
  </si>
  <si>
    <t>978-7-04-013477-3</t>
  </si>
  <si>
    <t>2020级广告学本1/2,2020级传播学本1</t>
  </si>
  <si>
    <t>蒋红梅主编</t>
  </si>
  <si>
    <t>人民邮电大学出版社出版</t>
  </si>
  <si>
    <t>2012年11月</t>
  </si>
  <si>
    <t>978-7-115-54591-6</t>
  </si>
  <si>
    <t>营销策划</t>
  </si>
  <si>
    <t>营销策划（第二版）</t>
  </si>
  <si>
    <t>谭俊华</t>
  </si>
  <si>
    <t>9787302452232</t>
  </si>
  <si>
    <t>2018级市场营销本1,2019级市场营销专1,2018级国贸本1,2018级传播学本1,2018级秘书学本1</t>
  </si>
  <si>
    <t>营销动态模拟</t>
  </si>
  <si>
    <t>上机实操课程，不订教材</t>
  </si>
  <si>
    <t>影视广告制作基础</t>
  </si>
  <si>
    <t>金水</t>
  </si>
  <si>
    <t>2020年12月</t>
  </si>
  <si>
    <t>9787565724404</t>
  </si>
  <si>
    <t>影视广告创意与制作（升级版）</t>
  </si>
  <si>
    <t>苏夏</t>
  </si>
  <si>
    <t>上海人民美术出版社</t>
  </si>
  <si>
    <t>2016年4月</t>
  </si>
  <si>
    <t>9787532297139</t>
  </si>
  <si>
    <t>影视画面编辑</t>
  </si>
  <si>
    <t>肖帅</t>
  </si>
  <si>
    <t>9787303261857</t>
  </si>
  <si>
    <t>影视名作解析</t>
  </si>
  <si>
    <t>中外影视精品赏析</t>
  </si>
  <si>
    <t>李亦中</t>
  </si>
  <si>
    <t>2015-09</t>
  </si>
  <si>
    <t>9787301124482</t>
  </si>
  <si>
    <t>影视片创作</t>
  </si>
  <si>
    <t>影视短片创作（新版）</t>
  </si>
  <si>
    <t>宋靖</t>
  </si>
  <si>
    <t>浙江摄影艺术出版社</t>
  </si>
  <si>
    <t>2020.07</t>
  </si>
  <si>
    <t>9787551429825</t>
  </si>
  <si>
    <t>影视片制作</t>
  </si>
  <si>
    <t>微电影创作实录与教程</t>
  </si>
  <si>
    <t>2014年09月</t>
  </si>
  <si>
    <t>isbn9787302353690</t>
  </si>
  <si>
    <t>影视特技特效（上）</t>
  </si>
  <si>
    <t>布里·根希尔德</t>
  </si>
  <si>
    <t>2019.11</t>
  </si>
  <si>
    <t>影视照明基础</t>
  </si>
  <si>
    <t>电影摄影照明技巧教程</t>
  </si>
  <si>
    <t>何清</t>
  </si>
  <si>
    <t>9787550295124</t>
  </si>
  <si>
    <t>9787308202732</t>
  </si>
  <si>
    <t>2018级传播学本1,2019级秘书学本1,2019级传播与策划专1,2020级广告学本1/2</t>
  </si>
  <si>
    <t>战略管理</t>
  </si>
  <si>
    <t>企业战略管理综合实训教程</t>
  </si>
  <si>
    <t>王一帆、李光明</t>
  </si>
  <si>
    <t>9787302495062</t>
  </si>
  <si>
    <t>整合营销传播</t>
  </si>
  <si>
    <t>整合营销传播理论与实务</t>
  </si>
  <si>
    <t>卫英军</t>
  </si>
  <si>
    <t>首都经济贸易大学出版社</t>
  </si>
  <si>
    <t>9787563827022</t>
  </si>
  <si>
    <t>2018级广告学本1/2,2018级市场营销本1,2018级传播学本1,2019级传播与策划专1</t>
  </si>
  <si>
    <t>中国对外贸易概论</t>
  </si>
  <si>
    <t>中国对外贸易概论（第4版）</t>
  </si>
  <si>
    <t>曲如晓</t>
  </si>
  <si>
    <t>2016-01-01</t>
  </si>
  <si>
    <t>9787111518167</t>
  </si>
  <si>
    <t>中外电影史</t>
  </si>
  <si>
    <t>1995</t>
  </si>
  <si>
    <t>外国电影史</t>
  </si>
  <si>
    <t>郑雅玲、胡滨</t>
  </si>
  <si>
    <t>9787504327277 </t>
  </si>
  <si>
    <t>中外美术史</t>
  </si>
  <si>
    <t>中国美术史</t>
  </si>
  <si>
    <t>尹吉男</t>
  </si>
  <si>
    <t>978-7-04-051818-4</t>
  </si>
  <si>
    <t>2018级秘书学本1,2020级传播与策划专1</t>
  </si>
  <si>
    <t>中外戏剧史</t>
  </si>
  <si>
    <t>中国戏曲史(第二版）</t>
  </si>
  <si>
    <t>郑传寅、俞为民、朱恒夫</t>
  </si>
  <si>
    <t>978-7-04-050600-6</t>
  </si>
  <si>
    <t>资产评估</t>
  </si>
  <si>
    <t>资产评估理论与实务（第二版）</t>
  </si>
  <si>
    <t>张晗 张小芳</t>
  </si>
  <si>
    <t>2019.6</t>
  </si>
  <si>
    <t>9787302529774</t>
  </si>
  <si>
    <t>组织行为学</t>
  </si>
  <si>
    <t>本书编写组</t>
  </si>
  <si>
    <t>2019-08-21</t>
  </si>
  <si>
    <t>978-7-04-052206-8</t>
  </si>
  <si>
    <t>设计心理学</t>
  </si>
  <si>
    <t>《设计心理学》</t>
  </si>
  <si>
    <t>郑建鹏</t>
  </si>
  <si>
    <t>武汉大学出版社</t>
  </si>
  <si>
    <t xml:space="preserve">ISBN：978-7-307-17467-2 </t>
  </si>
  <si>
    <t>2018级漫画本科1班、2018级动画本科1-3班、2018级雕塑本科1班、2018级工艺美术本科1班、2018级公共艺术本科1班</t>
  </si>
  <si>
    <t>艺动</t>
  </si>
  <si>
    <t>3ds max室内外效果图表现</t>
  </si>
  <si>
    <t>《3ds Max&amp;V-Ray室内外空间表现》</t>
  </si>
  <si>
    <t>郑恩峰</t>
  </si>
  <si>
    <t>2018年1月第2版</t>
  </si>
  <si>
    <t xml:space="preserve">ISBN:978-7-313-06704-3 </t>
  </si>
  <si>
    <t>2019级环境设计本科1-3班</t>
  </si>
  <si>
    <t>APP设计</t>
  </si>
  <si>
    <t>《APP UI设计手册》</t>
  </si>
  <si>
    <t>孙芳</t>
  </si>
  <si>
    <t>2018年7月第1版</t>
  </si>
  <si>
    <t>ISBN9787302501701</t>
  </si>
  <si>
    <t>2018级工艺美术本科1班、2018级视觉传达设计本科1-5班、2018级数字媒体艺术本科7-9班</t>
  </si>
  <si>
    <t>C4D三维图形设计</t>
  </si>
  <si>
    <t>《CINEMA4D基础与实例》</t>
  </si>
  <si>
    <t>候文雄</t>
  </si>
  <si>
    <t>2019年8月第1版</t>
  </si>
  <si>
    <t xml:space="preserve">ISBN：978-7-313-21846-9  </t>
  </si>
  <si>
    <t>2019级视觉传达设计本科1-3班、2019级艺术设计专科1班、2020级广告设计与制作专科1班</t>
  </si>
  <si>
    <t>C4D三维影视包装</t>
  </si>
  <si>
    <t>2018级数字媒体艺术本科7-9班</t>
  </si>
  <si>
    <t>影视片头包装(C4D)</t>
  </si>
  <si>
    <t>2018级动画本科1-3班</t>
  </si>
  <si>
    <t>影视特效</t>
  </si>
  <si>
    <t>已订购《CINEMA4D基础与实例》</t>
  </si>
  <si>
    <t>Sketch up草图表现</t>
  </si>
  <si>
    <t>《家具·室内·环境设计SketchUp表现》</t>
  </si>
  <si>
    <t>叶柏风</t>
  </si>
  <si>
    <t>2018年2月第2版</t>
  </si>
  <si>
    <t>ISBN9787313109521</t>
  </si>
  <si>
    <t>2019级雕塑本科1班、2019级环境艺术设计专科1-3班</t>
  </si>
  <si>
    <t>UI基础</t>
  </si>
  <si>
    <t>《UI界面设计》</t>
  </si>
  <si>
    <t>殷俊</t>
  </si>
  <si>
    <t>ISBN9787307207165</t>
  </si>
  <si>
    <t>2018级动画本科1-3班、2019级影视动画专科1-3班</t>
  </si>
  <si>
    <r>
      <rPr>
        <sz val="9"/>
        <color indexed="8"/>
        <rFont val="Times New Roman"/>
        <charset val="134"/>
      </rPr>
      <t>UI</t>
    </r>
    <r>
      <rPr>
        <sz val="9"/>
        <color indexed="8"/>
        <rFont val="宋体"/>
        <charset val="134"/>
      </rPr>
      <t>设计</t>
    </r>
  </si>
  <si>
    <t>2019级广告设计与制作专科1-2班、2019级艺术设计专科1班</t>
  </si>
  <si>
    <t>VI设计</t>
  </si>
  <si>
    <t>《VI设计》</t>
  </si>
  <si>
    <t>张世卓</t>
  </si>
  <si>
    <t>辽宁美术出版社</t>
  </si>
  <si>
    <t>ISBN：9787531474234</t>
  </si>
  <si>
    <t>2019级展示艺术设计专科1班</t>
  </si>
  <si>
    <t>《版式设计》</t>
  </si>
  <si>
    <t>黄莓子等</t>
  </si>
  <si>
    <t>武汉出版社</t>
  </si>
  <si>
    <t xml:space="preserve"> 2016年第1版</t>
  </si>
  <si>
    <t>ISBN 978-7-5430-9615-9</t>
  </si>
  <si>
    <t>版式设计与工艺</t>
  </si>
  <si>
    <t>2019级艺术设计专科1班</t>
  </si>
  <si>
    <t>办公空间设计</t>
  </si>
  <si>
    <t>《办公空间设计》</t>
  </si>
  <si>
    <t>周中玉</t>
  </si>
  <si>
    <t>2018年6月第2版</t>
  </si>
  <si>
    <t>ISBN :978-7-313-13410-3</t>
  </si>
  <si>
    <t>2018级环境设计本科1-4班、2019级环境艺术设计专科1-3班</t>
  </si>
  <si>
    <t>包装设计</t>
  </si>
  <si>
    <t>《包装结构设计》</t>
  </si>
  <si>
    <t>王炳南著</t>
  </si>
  <si>
    <t xml:space="preserve">2018年5月第2版   </t>
  </si>
  <si>
    <t xml:space="preserve">ISBN 978-7-313-07338-9  </t>
  </si>
  <si>
    <t>2018级视觉传达设计本科1-5班、2019级广告设计与制作专科1-2班、2019级视觉传播设计与制作专科1-3班</t>
  </si>
  <si>
    <t>广告设计与包装</t>
  </si>
  <si>
    <t>2018级工艺美术本科1班、2019级产品设计本科1-3班、2019级艺术设计专科1班、2019级产品设计本科04班（国际班）、2019级产品艺术设计专科03班（国际班）</t>
  </si>
  <si>
    <t>标志设计</t>
  </si>
  <si>
    <t>《标志设计》</t>
  </si>
  <si>
    <t>张军等编</t>
  </si>
  <si>
    <t>2011年5月第1版</t>
  </si>
  <si>
    <t>ISBN 978-7-5314-4765-8</t>
  </si>
  <si>
    <t>材料与装置</t>
  </si>
  <si>
    <t>已订过《雕塑》</t>
  </si>
  <si>
    <t>2018级雕塑本科1班</t>
  </si>
  <si>
    <t>2019级公共艺术本科1班</t>
  </si>
  <si>
    <t>餐饮空间设计</t>
  </si>
  <si>
    <t>《餐饮空间设计》</t>
  </si>
  <si>
    <t>齐志辉</t>
  </si>
  <si>
    <t>ISBN :978-7-313-13413-4</t>
  </si>
  <si>
    <t>插画、绘本创作</t>
  </si>
  <si>
    <t>《吸引力！绘本设计：构思×形式×创意表达》.[日]</t>
  </si>
  <si>
    <t>南云治嘉 著  龚娜（译）</t>
  </si>
  <si>
    <t>人民邮电出版社,</t>
  </si>
  <si>
    <t>ISBN：9787115389008</t>
  </si>
  <si>
    <t>2018级漫画本科1班</t>
  </si>
  <si>
    <t>产品模型与制作工艺2</t>
  </si>
  <si>
    <t>已订过《产品设计模型表现》</t>
  </si>
  <si>
    <t>2018级产品设计本科1-3班、2019级产品艺术设计专科1-2班</t>
  </si>
  <si>
    <t>产品设计表现</t>
  </si>
  <si>
    <t>《产品设计手绘表现技法》</t>
  </si>
  <si>
    <t>夏寸草</t>
  </si>
  <si>
    <t>ISBN9787313072269</t>
  </si>
  <si>
    <t>2019级产品设计本科1-3班、2019级产品设计本科04班（国际班）、2019级产品艺术设计专科03班（国际班）</t>
  </si>
  <si>
    <t>产品设计程序与方法1</t>
  </si>
  <si>
    <t>《产品设计》</t>
  </si>
  <si>
    <t>高亚丽</t>
  </si>
  <si>
    <t>ISBN9787531473824</t>
  </si>
  <si>
    <t>2019级产品设计本科1-3班</t>
  </si>
  <si>
    <t>产品设计程序与方法2</t>
  </si>
  <si>
    <t>已订过《产品设计》</t>
  </si>
  <si>
    <t>2019级产品艺术设计专科1-2班</t>
  </si>
  <si>
    <t>产品设计程序与方法3</t>
  </si>
  <si>
    <t>2018级产品设计本科1-3班</t>
  </si>
  <si>
    <t>产品演示动画</t>
  </si>
  <si>
    <t>《产品设计建模与渲染》</t>
  </si>
  <si>
    <t>吴荣</t>
  </si>
  <si>
    <t xml:space="preserve">  2017年6月第2版</t>
  </si>
  <si>
    <t>ISBN9787313072528</t>
  </si>
  <si>
    <t>2018级产品设计本科1-3班、2018级产品设计本科04班（国际班）</t>
  </si>
  <si>
    <t>超高清创意短片</t>
  </si>
  <si>
    <t>《微电影创作》</t>
  </si>
  <si>
    <t>宋莹</t>
  </si>
  <si>
    <t>ISBN978-7-313-19491-6</t>
  </si>
  <si>
    <t>2019级数字媒体艺术本科7-8班</t>
  </si>
  <si>
    <t>城市雕塑设计</t>
  </si>
  <si>
    <t>《城市景观雕塑设计》</t>
  </si>
  <si>
    <t>程红璞、徐玉玲</t>
  </si>
  <si>
    <t>2016年3月第1版</t>
  </si>
  <si>
    <t>ISBN:9787302429975</t>
  </si>
  <si>
    <t>2018级公共艺术本科1班</t>
  </si>
  <si>
    <t>抽象造型</t>
  </si>
  <si>
    <t>《双重基础 抽象造型基础》</t>
  </si>
  <si>
    <t xml:space="preserve">霍波洋 著 </t>
  </si>
  <si>
    <t>吉林美术出版社</t>
  </si>
  <si>
    <r>
      <rPr>
        <sz val="9"/>
        <rFont val="Songti SC"/>
        <charset val="134"/>
      </rPr>
      <t xml:space="preserve"> 2016</t>
    </r>
    <r>
      <rPr>
        <sz val="9"/>
        <rFont val="宋体"/>
        <charset val="134"/>
      </rPr>
      <t>年</t>
    </r>
    <r>
      <rPr>
        <sz val="9"/>
        <rFont val="Songti SC"/>
        <charset val="134"/>
      </rPr>
      <t>4</t>
    </r>
    <r>
      <rPr>
        <sz val="9"/>
        <rFont val="宋体"/>
        <charset val="134"/>
      </rPr>
      <t>月</t>
    </r>
    <r>
      <rPr>
        <sz val="9"/>
        <rFont val="Songti SC"/>
        <charset val="134"/>
      </rPr>
      <t>1</t>
    </r>
    <r>
      <rPr>
        <sz val="9"/>
        <rFont val="宋体"/>
        <charset val="134"/>
      </rPr>
      <t>日第</t>
    </r>
    <r>
      <rPr>
        <sz val="9"/>
        <rFont val="Songti SC"/>
        <charset val="134"/>
      </rPr>
      <t>1</t>
    </r>
    <r>
      <rPr>
        <sz val="9"/>
        <rFont val="宋体"/>
        <charset val="134"/>
      </rPr>
      <t>版</t>
    </r>
    <r>
      <rPr>
        <sz val="9"/>
        <rFont val="Songti SC"/>
        <charset val="134"/>
      </rPr>
      <t xml:space="preserve"> </t>
    </r>
  </si>
  <si>
    <r>
      <rPr>
        <sz val="9"/>
        <rFont val="Songti SC"/>
        <charset val="134"/>
      </rPr>
      <t>ISBN</t>
    </r>
    <r>
      <rPr>
        <sz val="9"/>
        <rFont val="宋体"/>
        <charset val="134"/>
      </rPr>
      <t>：</t>
    </r>
    <r>
      <rPr>
        <sz val="9"/>
        <rFont val="Songti SC"/>
        <charset val="134"/>
      </rPr>
      <t>9787557510404</t>
    </r>
  </si>
  <si>
    <t>传统文化元素收集及民居考察</t>
  </si>
  <si>
    <t>《艺术考察与采风》</t>
  </si>
  <si>
    <t>李梅</t>
  </si>
  <si>
    <t>2017年3月第2版</t>
  </si>
  <si>
    <t>ISBN978-7-313-107602</t>
  </si>
  <si>
    <t>2020级环境设计本科1-3班、2020级环境艺术设计专科1班</t>
  </si>
  <si>
    <t>民族文化及传统公共空间考察</t>
  </si>
  <si>
    <t>2020级公共艺术本科1班</t>
  </si>
  <si>
    <t>民族文化与传统图案考察</t>
  </si>
  <si>
    <t>2020级工艺美术本科1班</t>
  </si>
  <si>
    <t>传统艺术考察</t>
  </si>
  <si>
    <t>2020级雕塑本科1班</t>
  </si>
  <si>
    <t>导视系统设计</t>
  </si>
  <si>
    <t>《导视系统设计》</t>
  </si>
  <si>
    <t>周婷，徐曦 </t>
  </si>
  <si>
    <t xml:space="preserve">西南师范大学出版社. </t>
  </si>
  <si>
    <t xml:space="preserve"> 2015年8月1</t>
  </si>
  <si>
    <t xml:space="preserve">ISBN9787562174929 </t>
  </si>
  <si>
    <t>2018级视觉传达设计本科1-5班</t>
  </si>
  <si>
    <t>《电视摄像》</t>
  </si>
  <si>
    <t>滕芳</t>
  </si>
  <si>
    <t>ISBN978-7-313-19715-3</t>
  </si>
  <si>
    <t>2018级漫画本科1班、2019级动画本科1-2班、2020级影视动画专科1班</t>
  </si>
  <si>
    <t>电视摄像与画面编辑</t>
  </si>
  <si>
    <t>2019级工艺美术本科1班、2019级视觉传达设计本科1-3班、2019级展示艺术设计专科1班、2019级艺术设计专科1班、2020级视觉传播设计与制作专科1班、2020级广告设计与制作专科1班</t>
  </si>
  <si>
    <t>雕刻工艺2</t>
  </si>
  <si>
    <t>《3ds max软件基础教程》</t>
  </si>
  <si>
    <t>周晓成</t>
  </si>
  <si>
    <t>ISBN978-7-313-17521-2</t>
  </si>
  <si>
    <t>2018级工艺美术本科1班</t>
  </si>
  <si>
    <t>雕塑小品设计与制作</t>
  </si>
  <si>
    <t>雕塑与数字建模(ZBrush)</t>
  </si>
  <si>
    <t>《三维角色制作》</t>
  </si>
  <si>
    <t>曾维佳、张欣</t>
  </si>
  <si>
    <t>2018年8月第1版</t>
  </si>
  <si>
    <t>ISBN9787313197924</t>
  </si>
  <si>
    <t>数字雕塑 (ZBrush)</t>
  </si>
  <si>
    <t>定格动画创作</t>
  </si>
  <si>
    <t>《定格动画》</t>
  </si>
  <si>
    <t>殷长虹</t>
  </si>
  <si>
    <t>ISBN：978-7-5314-8681-7</t>
  </si>
  <si>
    <t>2018级漫画本科1班、2018级动画本科1-3班、2019级影视动画专科1-3班</t>
  </si>
  <si>
    <t>动画表演及原动画创作</t>
  </si>
  <si>
    <t>《原画设计》第二版</t>
  </si>
  <si>
    <t>李小燕</t>
  </si>
  <si>
    <t>2018年11月第2版</t>
  </si>
  <si>
    <t>ISBN：978-7-313-05555-2</t>
  </si>
  <si>
    <t>2019级影视动画专科1-3班</t>
  </si>
  <si>
    <t>动画概论</t>
  </si>
  <si>
    <t>《动画概论》</t>
  </si>
  <si>
    <t>王宁</t>
  </si>
  <si>
    <t>2013年6月第1班版</t>
  </si>
  <si>
    <t>ISBN9787302319023</t>
  </si>
  <si>
    <t>2020级漫画本科1班、2020级动画本科1班、2020级动画本科2班（数媒）、2020级动画本科3班（电竞） 2020级影视动画专科1班</t>
  </si>
  <si>
    <t>动画故事版设计</t>
  </si>
  <si>
    <t>《动画分镜头设计》</t>
  </si>
  <si>
    <t>姚桂萍</t>
  </si>
  <si>
    <t>ISBN:978-7-313-05521-7</t>
  </si>
  <si>
    <t>2019级动画本科1-2班</t>
  </si>
  <si>
    <t>动画剧本写作</t>
  </si>
  <si>
    <t>《动画剧本写作基础》</t>
  </si>
  <si>
    <t>陈龙</t>
  </si>
  <si>
    <t xml:space="preserve">  2018年10月第2版</t>
  </si>
  <si>
    <t>ISBN9787313055255</t>
  </si>
  <si>
    <t>2019级动画本科1-2班、2019级漫画本科1班</t>
  </si>
  <si>
    <t>动画软件基础</t>
  </si>
  <si>
    <t>《photoshop图像处理与平面设计》</t>
  </si>
  <si>
    <t>黄莓子</t>
  </si>
  <si>
    <t>2020年12月第2班</t>
  </si>
  <si>
    <t>ISBN:978-7-313-17319-5/TP</t>
  </si>
  <si>
    <t>2020级漫画本科1班、2020级动画本科1班、2020级动画本科2班（数媒）、2020级动画本科3班（电竞）</t>
  </si>
  <si>
    <t>动画软件基础（PS+AI）</t>
  </si>
  <si>
    <t>2020级影视动画专科1班</t>
  </si>
  <si>
    <t>计算机辅助设计2</t>
  </si>
  <si>
    <t>2020级产品设计本科1-3班、2020级工艺美术本科1班、2020级公共艺术本科1班、2020级环境设计本科1-3班、、2020级视觉传达设计本科1-4班、2020级环境艺术设计专科1班2020级视觉传播设计与制作专科1班、2020级广告设计与制作专科1班、2020级产品设计本科04班（国际班、2020级视觉传播设计与制作专科02班（国际班）</t>
  </si>
  <si>
    <t>动画声音基础</t>
  </si>
  <si>
    <t>《Adobe Audition声音后期处理实战手册》</t>
  </si>
  <si>
    <t>ISBN：9787121315558</t>
  </si>
  <si>
    <t>动漫游戏衍生品设计开发</t>
  </si>
  <si>
    <t>《动画雕塑》</t>
  </si>
  <si>
    <t>杜靓</t>
  </si>
  <si>
    <t>2013年3月第1版</t>
  </si>
  <si>
    <t>ISBN：9787515313962</t>
  </si>
  <si>
    <t>2019级动画本科1-2班、2019级影视动画专科1-3班</t>
  </si>
  <si>
    <t>动漫与游戏产品运营与推广</t>
  </si>
  <si>
    <t>《动画角色品牌运营》</t>
  </si>
  <si>
    <t>刘跃军</t>
  </si>
  <si>
    <t>2009年10月第1版</t>
  </si>
  <si>
    <t>ISBN：9787303101115</t>
  </si>
  <si>
    <t>2018级漫画本科1班、2018级动画本科1-3班</t>
  </si>
  <si>
    <t>艺动觉得书太老了取消，老师自备讲义</t>
  </si>
  <si>
    <t>动物雕塑</t>
  </si>
  <si>
    <t>2019级雕塑本科1班</t>
  </si>
  <si>
    <t>多媒体设计</t>
  </si>
  <si>
    <t>自编</t>
  </si>
  <si>
    <t>二维动画创作</t>
  </si>
  <si>
    <t>《动画短片创作》</t>
  </si>
  <si>
    <t>吴云初</t>
  </si>
  <si>
    <t>2019年8月第3版</t>
  </si>
  <si>
    <t>ISBN9787313063830</t>
  </si>
  <si>
    <t>三维短剧制作</t>
  </si>
  <si>
    <t>方案策划与写作</t>
  </si>
  <si>
    <t>《新编应用文写作教程》</t>
  </si>
  <si>
    <t>李莉</t>
  </si>
  <si>
    <t>ISBN：978-7-313-19315-5/H</t>
  </si>
  <si>
    <t>2018级产品设计本科1-3班、2018级环境设计本科1-4班、2018级视觉传达设计本科1-5班、2018级数字媒体艺术本科7-9班</t>
  </si>
  <si>
    <t>《Premiere视频编辑教程》</t>
  </si>
  <si>
    <t xml:space="preserve">   2018年6月第2版</t>
  </si>
  <si>
    <t xml:space="preserve">ISBN978-9-313-09997-6 </t>
  </si>
  <si>
    <t>2020级漫画本科1班、2020级动画本科1班、2020级动画本科2班（数字媒体）、2020级动画本科3班（电竞）</t>
  </si>
  <si>
    <t>非线性编辑（PR）</t>
  </si>
  <si>
    <t>非遗衍生品设计与制作</t>
  </si>
  <si>
    <t>已订过《中国工艺美术史》</t>
  </si>
  <si>
    <t>工程制图与识图</t>
  </si>
  <si>
    <t>《环境艺术设计制图》</t>
  </si>
  <si>
    <t>姜丽</t>
  </si>
  <si>
    <t xml:space="preserve"> ISBN :978-7-313-07052-4 </t>
  </si>
  <si>
    <t>2020级环境艺术设计专科1班</t>
  </si>
  <si>
    <t>工业设计史</t>
  </si>
  <si>
    <t>《工业设计史》</t>
  </si>
  <si>
    <t>卢世主</t>
  </si>
  <si>
    <t>2020年12月第2版</t>
  </si>
  <si>
    <t>ISBN：978-7-313-17808-4</t>
  </si>
  <si>
    <t>2020级产品设计本科1-3班、2020级产品设计本科04班（国际班）、2020级视觉传播设计与制作专科02班（国际班）</t>
  </si>
  <si>
    <t>工艺美术简史</t>
  </si>
  <si>
    <t>《中国工艺美术史》</t>
  </si>
  <si>
    <t>田自秉</t>
  </si>
  <si>
    <t>东方出版中心</t>
  </si>
  <si>
    <t>ISBN978-7-80627-114-8</t>
  </si>
  <si>
    <t>公共环境设施设计</t>
  </si>
  <si>
    <t>《环境设施设计》</t>
  </si>
  <si>
    <t>张赟</t>
  </si>
  <si>
    <t>ISBN：978-7-313-13436-3</t>
  </si>
  <si>
    <t>2019级产品艺术设计专科1-2班、2018级产品设计本科1-3班、2018级产品设计本科04班（国际班）</t>
  </si>
  <si>
    <t>公共空间设计</t>
  </si>
  <si>
    <t>《城市景观设计》</t>
  </si>
  <si>
    <t>赵昆伦</t>
  </si>
  <si>
    <t>2017年6月第2版</t>
  </si>
  <si>
    <t>ISBN978-7-313-13016-7</t>
  </si>
  <si>
    <t>2018级公共艺术本科1班、2019级雕塑本科1班</t>
  </si>
  <si>
    <t>公共空间手绘表现技法</t>
  </si>
  <si>
    <t>《环境艺术设计表现技法》</t>
  </si>
  <si>
    <t>江滨</t>
  </si>
  <si>
    <t>2019年1月第2版</t>
  </si>
  <si>
    <t xml:space="preserve">ISBN :978-7-313-07362-4 </t>
  </si>
  <si>
    <t>建筑环境写生与手绘表现技法</t>
  </si>
  <si>
    <t>2020级雕塑本科1班、2020级环境设计本科1-3班、2020级环境艺术设计专科1班</t>
  </si>
  <si>
    <t>公共空间外立面装饰设计</t>
  </si>
  <si>
    <t>《建筑外立面设计》</t>
  </si>
  <si>
    <t>边颖</t>
  </si>
  <si>
    <t>ISBN :978-7-313-07443-0</t>
  </si>
  <si>
    <t>2018级雕塑本科1班、2018级公共艺术本科1班、2018级环境设计本科1-4班</t>
  </si>
  <si>
    <t>公共艺术策划与传播</t>
  </si>
  <si>
    <t>公共艺术概论</t>
  </si>
  <si>
    <t>《公共艺术设计》</t>
  </si>
  <si>
    <t>郭媛媛、郭婷婷</t>
  </si>
  <si>
    <t>2017年8月出版</t>
  </si>
  <si>
    <t>ISBN:978-7-301-27826-0</t>
  </si>
  <si>
    <t>公众号运营与推广</t>
  </si>
  <si>
    <t>《网页设计与制作》</t>
  </si>
  <si>
    <t>崔宏伟著</t>
  </si>
  <si>
    <t xml:space="preserve"> 2018年6月第2版</t>
  </si>
  <si>
    <t xml:space="preserve">ISBN97875473116666 </t>
  </si>
  <si>
    <t>2019级视觉传播设计与制作专科1-3班、2019级广告设计与制作专科1-2班、</t>
  </si>
  <si>
    <t>网页设计</t>
  </si>
  <si>
    <t>2018级动画本科1-3班、</t>
  </si>
  <si>
    <t>已订《网页设计与制作》</t>
  </si>
  <si>
    <t>2019级广告设计与制作专科1-2班、2019级视觉传播设计与制作专科1-3班</t>
  </si>
  <si>
    <t>广告设计</t>
  </si>
  <si>
    <t>《广告创意设计》</t>
  </si>
  <si>
    <t>刘境奇</t>
  </si>
  <si>
    <t>2019年4月第1版</t>
  </si>
  <si>
    <t>ISBN 978-7-5675-9104-2</t>
  </si>
  <si>
    <t>2019级数字媒体艺术本科7-8班、2019级广告设计与制作专科1-2班、2019级视觉传播设计与制作专科1-3班</t>
  </si>
  <si>
    <t>广告学（含心理学）</t>
  </si>
  <si>
    <t>广告学概论</t>
  </si>
  <si>
    <t>丁俊杰、陈培爱、金定海</t>
  </si>
  <si>
    <t xml:space="preserve"> 2018年11月第2版</t>
  </si>
  <si>
    <t>978-7-04-047993-5</t>
  </si>
  <si>
    <t>2020级广告设计与制作专科1班</t>
  </si>
  <si>
    <t>互联网视频产品开发</t>
  </si>
  <si>
    <t>已订过《数字影视后期编辑与合成》</t>
  </si>
  <si>
    <t>《纪录片创作》 第四版</t>
  </si>
  <si>
    <t>朱景和</t>
  </si>
  <si>
    <t>2019年5月第1版</t>
  </si>
  <si>
    <t xml:space="preserve">ISBN9787300268576  </t>
  </si>
  <si>
    <t>家居空间设计</t>
  </si>
  <si>
    <t>《居住空间设计》</t>
  </si>
  <si>
    <t>黄春波</t>
  </si>
  <si>
    <t>ISBN :97875473052872</t>
  </si>
  <si>
    <t>家具设计</t>
  </si>
  <si>
    <t>《系列家具产品设计与实训》</t>
  </si>
  <si>
    <t>孙亮</t>
  </si>
  <si>
    <t>2020年11月第2版</t>
  </si>
  <si>
    <t>ISBN978-7-313-22363-0</t>
  </si>
  <si>
    <t>角色设计</t>
  </si>
  <si>
    <t>《动画角色与场景设计》</t>
  </si>
  <si>
    <t>于静宜等</t>
  </si>
  <si>
    <t>2020.8月第1版</t>
  </si>
  <si>
    <t>ISBN:978-7-5314-7323-7</t>
  </si>
  <si>
    <t>2020级漫画本科1班、2020级影视动画专科1班</t>
  </si>
  <si>
    <t>景观工程基础</t>
  </si>
  <si>
    <t>《园林景观工程识图与预算快速入门》</t>
  </si>
  <si>
    <t>曾昭宏</t>
  </si>
  <si>
    <t>中国建筑出版社</t>
  </si>
  <si>
    <t>ISBN9787112180035</t>
  </si>
  <si>
    <t>景观公共设施设计</t>
  </si>
  <si>
    <t>《景观小品设计》</t>
  </si>
  <si>
    <t>王棋</t>
  </si>
  <si>
    <t>ISBN :978-7-313-19915-7</t>
  </si>
  <si>
    <t>2018级雕塑本科1班、2019级环境艺术设计专科1-3班</t>
  </si>
  <si>
    <t>景观浏览</t>
  </si>
  <si>
    <t>已订《家具·室内·环境设计SketchUp表现》</t>
  </si>
  <si>
    <t>2019级环境艺术设计专科1-3班</t>
  </si>
  <si>
    <t>景观模型设计与制作</t>
  </si>
  <si>
    <t>《模型制作与实训》</t>
  </si>
  <si>
    <t>李斌</t>
  </si>
  <si>
    <t>ISBN978-7-313-10383-3</t>
  </si>
  <si>
    <t>模型设计与制作</t>
  </si>
  <si>
    <t>2018级环境设计本科1-4班</t>
  </si>
  <si>
    <t>立体构成</t>
  </si>
  <si>
    <t>《 立体构成 》</t>
  </si>
  <si>
    <t>李刚</t>
  </si>
  <si>
    <t xml:space="preserve">ISBN: 9787531473664 </t>
  </si>
  <si>
    <t>2020级视觉传播设计与制作专科1班、2020级广告设计与制作专科1班</t>
  </si>
  <si>
    <t>旅游文创产品设计</t>
  </si>
  <si>
    <t>曹伟智</t>
  </si>
  <si>
    <t>ISBN978-7-313-16239-7</t>
  </si>
  <si>
    <t>2018级雕塑本科1班、2018级工艺美术本科1班</t>
  </si>
  <si>
    <t>漫画、插画原理</t>
  </si>
  <si>
    <t>《漫画技法与创作》</t>
  </si>
  <si>
    <t>张晓波</t>
  </si>
  <si>
    <t>2020年12月第1班</t>
  </si>
  <si>
    <t>ISBN978-7-313-20401-6</t>
  </si>
  <si>
    <t>2020级漫画本科1班</t>
  </si>
  <si>
    <t>漫画插画创作</t>
  </si>
  <si>
    <t>故事漫画创作</t>
  </si>
  <si>
    <t>已订《畅销漫画故事创作法》</t>
  </si>
  <si>
    <t>漫画脚本创作</t>
  </si>
  <si>
    <t>已订《世界动漫经典教程：理解漫画》</t>
  </si>
  <si>
    <t>2019级漫画本科1班</t>
  </si>
  <si>
    <t>泥塑基础</t>
  </si>
  <si>
    <t>《雕塑》</t>
  </si>
  <si>
    <t>谭建明</t>
  </si>
  <si>
    <t>2019年5月第2版</t>
  </si>
  <si>
    <t>ISBN978-7-313-15476-7</t>
  </si>
  <si>
    <t>泥塑人体</t>
  </si>
  <si>
    <t>企业形象设计</t>
  </si>
  <si>
    <t>2017级1月第1版</t>
  </si>
  <si>
    <t>2018级工艺美术本科1班、2018级视觉传达设计本科1-5班、2018级数字媒体艺术本科7-9班、2019级广告设计与制作专科1-2班、2019级艺术设计专科1班</t>
  </si>
  <si>
    <t>庆典环境展示设计</t>
  </si>
  <si>
    <t>《展示设计》</t>
  </si>
  <si>
    <t>曹丽平</t>
  </si>
  <si>
    <t>ISBN9787313116611</t>
  </si>
  <si>
    <t>展示照明设计</t>
  </si>
  <si>
    <t>已订《展示设计》</t>
  </si>
  <si>
    <t>展厅展馆室内设计</t>
  </si>
  <si>
    <t>展示道具设计</t>
  </si>
  <si>
    <t>展示设计</t>
  </si>
  <si>
    <t>《商业展示设计》</t>
  </si>
  <si>
    <t>尹杨坚</t>
  </si>
  <si>
    <t>ISBN：978-7-5675-6644-6</t>
  </si>
  <si>
    <t>2018级视觉传达设计本科1-5班、 2019级视觉传播设计与制作专科1-3班、2019级环境艺术设计专科1-3班</t>
  </si>
  <si>
    <t>照明设计</t>
  </si>
  <si>
    <t>《光影艺术设计》</t>
  </si>
  <si>
    <t>徐士福</t>
  </si>
  <si>
    <t>华东师范大学出版社</t>
  </si>
  <si>
    <t xml:space="preserve">2018年8月第1版 </t>
  </si>
  <si>
    <t xml:space="preserve"> ISBN978-7-5675-8228-6</t>
  </si>
  <si>
    <t>染织工艺</t>
  </si>
  <si>
    <t>2019级工艺美术本科1班</t>
  </si>
  <si>
    <t>人体素描</t>
  </si>
  <si>
    <t>《艺术解剖学》</t>
  </si>
  <si>
    <t>李倍雷</t>
  </si>
  <si>
    <t>2020年8月第3版</t>
  </si>
  <si>
    <t>ISBN978-7-313-13035-8</t>
  </si>
  <si>
    <t>艺用人体解剖</t>
  </si>
  <si>
    <t>2020级雕塑本科1班（重了）</t>
  </si>
  <si>
    <t>三维角色动画（3ds max）</t>
  </si>
  <si>
    <t>已订过《3dsmax动画实训基础教程》</t>
  </si>
  <si>
    <t>数字动画基础1（3ds max）</t>
  </si>
  <si>
    <t>3ds Max软件基础教程</t>
  </si>
  <si>
    <t>9787313175212</t>
  </si>
  <si>
    <t>色彩构成</t>
  </si>
  <si>
    <t>《色彩构成设计》</t>
  </si>
  <si>
    <t>朱华编</t>
  </si>
  <si>
    <t>2020年1月第1版</t>
  </si>
  <si>
    <t xml:space="preserve">ISBN 978-7-5430-5127-0 </t>
  </si>
  <si>
    <t>2020级产品设计本科1-3班、2020级工艺美术本科1班、 2020级视觉传达设计本科1-4班、2020级数字媒体艺术本科7-9班、2020级环境艺术设计专科1班、2020级视觉传播设计与制作专科1班、2020级广告设计与制作专科1班、2020级产品设计本科04班（国际班、2020级视觉传播设计与制作专科02班（国际班）</t>
  </si>
  <si>
    <t>235-236</t>
  </si>
  <si>
    <t>色彩写生</t>
  </si>
  <si>
    <t>《水粉风景写生 》</t>
  </si>
  <si>
    <t>黄斌</t>
  </si>
  <si>
    <t xml:space="preserve">辽宁美术出版社  </t>
  </si>
  <si>
    <t>2016年11月第1版</t>
  </si>
  <si>
    <t xml:space="preserve">ISBN 978-7-5314-7462-3 </t>
  </si>
  <si>
    <t>2020级产品设计本科1-3班、2020级漫画本科1班、2020级动画本科1班、2020级视觉传达设计本科1-4班、2020级影视动画专科1班、2020级产品设计本科04班（国际班）、2020级视觉传播设计与制作专科02班（国际班）、2020级动画本科2班（数媒）、2020级动画本科3班（电竞）</t>
  </si>
  <si>
    <t>商业广告摄影</t>
  </si>
  <si>
    <t>已订过《数码摄影基础教程》</t>
  </si>
  <si>
    <t>2019级视觉传达设计本科1-3班、2019级广告设计与制作专科1-2班、2020级视觉传播设计与制作专科1班</t>
  </si>
  <si>
    <t>商业空间设计（专卖店设计）</t>
  </si>
  <si>
    <t>《商业空间设计——店面与橱窗》</t>
  </si>
  <si>
    <t>陈静凡著</t>
  </si>
  <si>
    <t xml:space="preserve">ISBN 9787313103499     </t>
  </si>
  <si>
    <t>设计素描</t>
  </si>
  <si>
    <t>《设计素描教学》</t>
  </si>
  <si>
    <t>林家阳</t>
  </si>
  <si>
    <t xml:space="preserve">ISBN9787801866837 </t>
  </si>
  <si>
    <t>2020级动画本科1班、2020级动画本科2班（数媒）、2020级动画本科3班（电竞）2020级环境设计本科1-3班</t>
  </si>
  <si>
    <t xml:space="preserve">世界设计史 </t>
  </si>
  <si>
    <t>《中外设计史》</t>
  </si>
  <si>
    <t>余玉霞等著</t>
  </si>
  <si>
    <t>2020年6月第1版</t>
  </si>
  <si>
    <t xml:space="preserve">ISBN 978-5314-7516-3 </t>
  </si>
  <si>
    <t>2020级视觉传达设计本科1-4班</t>
  </si>
  <si>
    <t>视听语言</t>
  </si>
  <si>
    <t>《视听语言》</t>
  </si>
  <si>
    <t>2017年7月第1版</t>
  </si>
  <si>
    <t>ISBN97873071949776</t>
  </si>
  <si>
    <t>2019级漫画本科1班、2019级影视动画专科1-3班</t>
  </si>
  <si>
    <t>室内陈设艺术品设计</t>
  </si>
  <si>
    <t>《室内陈设设计》</t>
  </si>
  <si>
    <t>叶颖娟</t>
  </si>
  <si>
    <t>2016年8月第1版</t>
  </si>
  <si>
    <t>ISBN :978-7-313-15599-3</t>
  </si>
  <si>
    <t>室内软装与陈设</t>
  </si>
  <si>
    <t>室内空间浏览</t>
  </si>
  <si>
    <t>首饰设计</t>
  </si>
  <si>
    <t>《珠宝首饰设计基础》</t>
  </si>
  <si>
    <t>任进</t>
  </si>
  <si>
    <t>中国地质大学出版社</t>
  </si>
  <si>
    <t>2012年7月第2版</t>
  </si>
  <si>
    <t>ISBN9787562526001</t>
  </si>
  <si>
    <t>书籍装帧设计</t>
  </si>
  <si>
    <t>《书籍设计与制作》</t>
  </si>
  <si>
    <t>葛鸿雁著</t>
  </si>
  <si>
    <t xml:space="preserve">ISBN 978-7-5473-0522-5 </t>
  </si>
  <si>
    <t>2019级视觉传播设计与制作专科1-3班</t>
  </si>
  <si>
    <t>数字动画基础2（Maya）</t>
  </si>
  <si>
    <t>Maya2017三维建模技法从入门到实践</t>
  </si>
  <si>
    <t>周京来</t>
  </si>
  <si>
    <t>2018年9月第1版</t>
  </si>
  <si>
    <t>ISBN：9787302505983</t>
  </si>
  <si>
    <t>数字合成（AE）</t>
  </si>
  <si>
    <t>《After Effects CC中文版超级学习手册》</t>
  </si>
  <si>
    <t xml:space="preserve">程明才 </t>
  </si>
  <si>
    <t xml:space="preserve">2014年7月 第1版 </t>
  </si>
  <si>
    <t>ISBN97871153542970</t>
  </si>
  <si>
    <t>数字化设计与3D打印技术</t>
  </si>
  <si>
    <t>2019级产品设计本科1-3班、2019级产品设计本科04班（国际班）</t>
  </si>
  <si>
    <t>数字声音处理</t>
  </si>
  <si>
    <t>陶瓷工艺</t>
  </si>
  <si>
    <t>《陶艺技法》</t>
  </si>
  <si>
    <t>赵培生</t>
  </si>
  <si>
    <t>2017年2月第2版</t>
  </si>
  <si>
    <t>ISBN978-7-313-08493-4</t>
  </si>
  <si>
    <t>透视</t>
  </si>
  <si>
    <t>《 透视学 》</t>
  </si>
  <si>
    <t>郑晓东、黄斌、周渝</t>
  </si>
  <si>
    <t>ISBN :978-7-313-08970-O/J</t>
  </si>
  <si>
    <t>玩具设计</t>
  </si>
  <si>
    <t>订不到书，不订</t>
  </si>
  <si>
    <t>ISBN9787532246649</t>
  </si>
  <si>
    <t>无纸动画制作</t>
  </si>
  <si>
    <t>《Flash动画实训教程》</t>
  </si>
  <si>
    <t>吴桂香、吕宗奇</t>
  </si>
  <si>
    <t>2018年12月第2版</t>
  </si>
  <si>
    <t>ISBN：978-7-313-05541-5/TP</t>
  </si>
  <si>
    <t>2018级动画本科1-3班、2019级漫画本科1班</t>
  </si>
  <si>
    <t>信息可视化设计</t>
  </si>
  <si>
    <t>已订过《图形创意》</t>
  </si>
  <si>
    <t>虚拟现实技术</t>
  </si>
  <si>
    <t>《数字影视后期编辑与合成》</t>
  </si>
  <si>
    <t>张萍萍</t>
  </si>
  <si>
    <t>2016年1月第2版</t>
  </si>
  <si>
    <t>ISBN978-7-313-05414-2</t>
  </si>
  <si>
    <t>影视光线艺术</t>
  </si>
  <si>
    <t>《影视广告视听语言》</t>
  </si>
  <si>
    <t>冯凯等</t>
  </si>
  <si>
    <t>2020年5月第2版</t>
  </si>
  <si>
    <t xml:space="preserve">ISBN9787313055835  </t>
  </si>
  <si>
    <t>2018级漫画本科1班、2018级动画本科1-3班、2018级视觉传达设计本科1-5班、2019级视觉传播设计与制作专科1-3班</t>
  </si>
  <si>
    <t>游戏角色与场景设计</t>
  </si>
  <si>
    <t>《游戏原画设计》</t>
  </si>
  <si>
    <t>韩鹏</t>
  </si>
  <si>
    <t>2018年3月第1版</t>
  </si>
  <si>
    <t>ISBN：9787515350080</t>
  </si>
  <si>
    <t>园林绿化设计</t>
  </si>
  <si>
    <t>《植物景观设计》</t>
  </si>
  <si>
    <t>李文敏</t>
  </si>
  <si>
    <t>ISBN :978-7-313-07267-2</t>
  </si>
  <si>
    <t>2019级环境设计本科1-3班、2019级环境艺术设计专科1-3班</t>
  </si>
  <si>
    <t>着衣人体</t>
  </si>
  <si>
    <t>《雕塑基础教程：泥塑衣纹》</t>
  </si>
  <si>
    <t xml:space="preserve">王少军 </t>
  </si>
  <si>
    <t xml:space="preserve">河北教育出版社 </t>
  </si>
  <si>
    <t xml:space="preserve"> 2018年4月第1版</t>
  </si>
  <si>
    <t xml:space="preserve"> ISBN：9787554543627</t>
  </si>
  <si>
    <t>竹编工艺</t>
  </si>
  <si>
    <t>住宅小区景观设计</t>
  </si>
  <si>
    <t>《居住区景观规划设计》</t>
  </si>
  <si>
    <t>2017年8月第1版</t>
  </si>
  <si>
    <t>ISBN :978-7-313-17754-4</t>
  </si>
  <si>
    <t>公共景观设计</t>
  </si>
  <si>
    <t>装饰壁画</t>
  </si>
  <si>
    <t>《壁饰艺术》</t>
  </si>
  <si>
    <t>郑晓东</t>
  </si>
  <si>
    <t>订不到书不要了</t>
  </si>
  <si>
    <t>ISBN：7-5410-3025-2</t>
  </si>
  <si>
    <t>2018级产品设计本科1-3班、2018级工艺美术本科1班、2019级雕塑本科1班、2019级环境设计本科1-3班、2019级视觉传达设计本科1-3班、2018级产品设计本科04班（国际班）</t>
  </si>
  <si>
    <t>装饰材料与工程预算</t>
  </si>
  <si>
    <t>《建筑装饰材料与施工工艺》</t>
  </si>
  <si>
    <t>陆立颖</t>
  </si>
  <si>
    <t>2018年3月第2版</t>
  </si>
  <si>
    <t>ISBN :978-7-80186-853-4</t>
  </si>
  <si>
    <t>装饰雕塑</t>
  </si>
  <si>
    <t>《装饰绘画与雕塑》</t>
  </si>
  <si>
    <t>于会见</t>
  </si>
  <si>
    <t>2020年6月第2版</t>
  </si>
  <si>
    <t>ISBN：978-7-5473-0240-8</t>
  </si>
  <si>
    <t xml:space="preserve">2018级产品设计本科1-3班、2018级环境设计本科1-4班、2019级产品艺术设计专科1-2班 </t>
  </si>
  <si>
    <t>装饰基础</t>
  </si>
  <si>
    <t>《图案与装饰基础》</t>
  </si>
  <si>
    <t>李文跃</t>
  </si>
  <si>
    <r>
      <rPr>
        <sz val="9"/>
        <rFont val="宋体"/>
        <charset val="134"/>
      </rPr>
      <t xml:space="preserve">ISBN </t>
    </r>
    <r>
      <rPr>
        <sz val="9"/>
        <rFont val="宋体"/>
        <charset val="134"/>
      </rPr>
      <t>978-7-313-10248-5</t>
    </r>
    <r>
      <rPr>
        <sz val="9"/>
        <rFont val="宋体"/>
        <charset val="134"/>
      </rPr>
      <t xml:space="preserve">   </t>
    </r>
  </si>
  <si>
    <t>2019级视觉传达设计本科1-3班、2020级视觉传播设计与制作专科1班</t>
  </si>
  <si>
    <t>装饰色彩</t>
  </si>
  <si>
    <t>已订过《设计色彩教学》</t>
  </si>
  <si>
    <t>2020级产品设计本科1-3班、2020级动画本科1班、2020级工艺美术本科1班、2020级环境设计本科1-3班、2020级视觉传达设计本科1-4班、2020级环境艺术设计专科1班、2020级视觉传播设计与制作专科1班、2020级广告设计与制作专科1班</t>
  </si>
  <si>
    <t>《设计色彩教学》</t>
  </si>
  <si>
    <t>ISBN9787801866844</t>
  </si>
  <si>
    <t>2020级产品设计本科04班（国际班、2020级动画本科2班（数媒）、2020级动画本科3班（电竞）</t>
  </si>
  <si>
    <t>字体设计</t>
  </si>
  <si>
    <t>《字体设计》</t>
  </si>
  <si>
    <t>沈卓娅</t>
  </si>
  <si>
    <r>
      <rPr>
        <sz val="9"/>
        <rFont val="宋体"/>
        <charset val="134"/>
      </rPr>
      <t>I</t>
    </r>
    <r>
      <rPr>
        <sz val="9"/>
        <rFont val="宋体"/>
        <charset val="134"/>
      </rPr>
      <t>SBN:978-7-5675-9094-6</t>
    </r>
  </si>
  <si>
    <t>2019级视觉传达设计本科1-3班</t>
  </si>
  <si>
    <t>设计概论</t>
  </si>
  <si>
    <t>《设计概论》</t>
  </si>
  <si>
    <t>陈正俊</t>
  </si>
  <si>
    <t xml:space="preserve">  2018年6月第2版</t>
  </si>
  <si>
    <t xml:space="preserve">ISBN 978-7-313-10351-2 </t>
  </si>
  <si>
    <t>2020级数字媒体艺术本科7-9班</t>
  </si>
  <si>
    <t>世界名片赏析3</t>
  </si>
  <si>
    <t>世界电影经典名片分析</t>
  </si>
  <si>
    <t>盘剑</t>
  </si>
  <si>
    <t>2015-8</t>
  </si>
  <si>
    <t>978-7-308-14932-7</t>
  </si>
  <si>
    <t>18级广播电视编导1-5班，18电视学1-2班，18级新闻学1班，</t>
  </si>
  <si>
    <t>融合</t>
  </si>
  <si>
    <t xml:space="preserve">广告学                      </t>
  </si>
  <si>
    <t>18级广播电视编导1-5班，</t>
  </si>
  <si>
    <t>网络与新媒体广告</t>
  </si>
  <si>
    <t>新媒体广告</t>
  </si>
  <si>
    <t>孙黎</t>
  </si>
  <si>
    <t>2015-9</t>
  </si>
  <si>
    <t>978-7-3081-5070-5</t>
  </si>
  <si>
    <t>18级数字出版</t>
  </si>
  <si>
    <t>电视节目制作3</t>
  </si>
  <si>
    <t>电视节目编导与制作</t>
  </si>
  <si>
    <t>王润兰 编</t>
  </si>
  <si>
    <t>2010年出版</t>
  </si>
  <si>
    <t>9787040289817</t>
  </si>
  <si>
    <t>18级广播电视编导1-5班，18新闻学1班，</t>
  </si>
  <si>
    <t>传播心理学2</t>
  </si>
  <si>
    <t>18级广播电视编导1-5班，18电视学1-2班，18新闻学1班，</t>
  </si>
  <si>
    <t>应用文写作2</t>
  </si>
  <si>
    <t>18级广播电视编导1-5班，18电视学1-2班，18数字出版1班，18新闻学1班，18级网络与新媒体1-3，19级影视编导1班</t>
  </si>
  <si>
    <t>编辑记者资格考试</t>
  </si>
  <si>
    <t>广播电视基础知识</t>
  </si>
  <si>
    <t>广博影视行业教育培训丛书编写组</t>
  </si>
  <si>
    <t>中国国际广播</t>
  </si>
  <si>
    <t>9787507843309</t>
  </si>
  <si>
    <t>18级广播电视编导1-5班，18电视学1-2班，18数字出版1班，18新闻学1班，18级网络与新媒体1-3，</t>
  </si>
  <si>
    <t>广播电视综合知识</t>
  </si>
  <si>
    <t>9787507843330</t>
  </si>
  <si>
    <t>马克思主义新闻思想2</t>
  </si>
  <si>
    <t>马克思主义新闻观十二讲</t>
  </si>
  <si>
    <t xml:space="preserve">高等教育出版社
</t>
  </si>
  <si>
    <t>978-7-04-050501-6</t>
  </si>
  <si>
    <t>18电视学1-2班，18数字出版1班，18级新闻学1班，18网媒本1-3（1.19补）</t>
  </si>
  <si>
    <t>163+131</t>
  </si>
  <si>
    <t>1.广播电视评论3 2.新闻评论</t>
  </si>
  <si>
    <t>当代新闻评论教程</t>
  </si>
  <si>
    <t>丁法章</t>
  </si>
  <si>
    <t>2018-8第五版</t>
  </si>
  <si>
    <t>978-7-309-09337-7</t>
  </si>
  <si>
    <t>18电视学1-2班，18新闻学1班，</t>
  </si>
  <si>
    <t>纪录片创作2</t>
  </si>
  <si>
    <t>2015-2第三版</t>
  </si>
  <si>
    <t>978-7-300-20597-7</t>
  </si>
  <si>
    <t>出版法规</t>
  </si>
  <si>
    <t>2019年版 有关出版的法律法规选编</t>
  </si>
  <si>
    <t>国家新闻出版署</t>
  </si>
  <si>
    <t>大象出版社</t>
  </si>
  <si>
    <t>2020-9</t>
  </si>
  <si>
    <t>978-7-5711-0674-4</t>
  </si>
  <si>
    <t>18数字出版1班，</t>
  </si>
  <si>
    <t>HTML5+CSS3网页设计与制作案例教程</t>
  </si>
  <si>
    <t>姬霞莉</t>
  </si>
  <si>
    <t>2017-1</t>
  </si>
  <si>
    <t>9787302459699</t>
  </si>
  <si>
    <t>18数字出版1班，19级广播电视学1-2班，19级新闻学1-2班，19级新闻采编与制作1班，19级网络与传播1-2班，19级影视编导1班</t>
  </si>
  <si>
    <t>电子商务基础与应用2</t>
  </si>
  <si>
    <t>电子商务概论（第四版）</t>
  </si>
  <si>
    <t>白东蕊 ，岳云康</t>
  </si>
  <si>
    <t>2019-8</t>
  </si>
  <si>
    <t>978-7-11-48401-7</t>
  </si>
  <si>
    <t>18数字出版1班，18级网络与新媒体1-3，</t>
  </si>
  <si>
    <t>出版美学</t>
  </si>
  <si>
    <t>出版物设计</t>
  </si>
  <si>
    <t>喻荣、宗林、杨梦珊</t>
  </si>
  <si>
    <t>华中科技大学出版社</t>
  </si>
  <si>
    <t>9787568051965</t>
  </si>
  <si>
    <t>校对实务2</t>
  </si>
  <si>
    <t>校对实务</t>
  </si>
  <si>
    <t>程德和</t>
  </si>
  <si>
    <t>2011-9</t>
  </si>
  <si>
    <t>978-7-5624-6313-9</t>
  </si>
  <si>
    <t>1.15系里取消课程</t>
  </si>
  <si>
    <t xml:space="preserve">视觉传播2       </t>
  </si>
  <si>
    <t>视觉传播概论</t>
  </si>
  <si>
    <t>2008-6</t>
  </si>
  <si>
    <t>978-7-300-09186-0</t>
  </si>
  <si>
    <t>新媒体纪实作品创作</t>
  </si>
  <si>
    <t>何苏六</t>
  </si>
  <si>
    <t>2017-3</t>
  </si>
  <si>
    <t>18级网络与新媒体1-3，</t>
  </si>
  <si>
    <t>数据可视化2</t>
  </si>
  <si>
    <t>数据新闻可视化</t>
  </si>
  <si>
    <t>许向东</t>
  </si>
  <si>
    <t>2018-5</t>
  </si>
  <si>
    <t>978-7-3002-5681-8</t>
  </si>
  <si>
    <t>数字多媒体作品创作4</t>
  </si>
  <si>
    <t>数字媒体创作</t>
  </si>
  <si>
    <t>黄心渊</t>
  </si>
  <si>
    <t>2017-9</t>
  </si>
  <si>
    <t>978-7-5657-2016-1</t>
  </si>
  <si>
    <t>微视频创作3</t>
  </si>
  <si>
    <t>2014-9</t>
  </si>
  <si>
    <t>978-7-302-35369-0</t>
  </si>
  <si>
    <t>18电视学1-2班，18级网络与新媒体1-3，</t>
  </si>
  <si>
    <t xml:space="preserve">1.音乐常识1        2.音乐原理                   </t>
  </si>
  <si>
    <t>大学音乐</t>
  </si>
  <si>
    <t>张友刚、尹红</t>
  </si>
  <si>
    <t>2011-12第四版</t>
  </si>
  <si>
    <t>9787562115786</t>
  </si>
  <si>
    <t>19级广播电视编导1-4班，19级数字出版1班，19级新闻学1-2班，19级网络与新媒体1-4班，19级新闻采编与制作1班，19级网络与传播1-2班，19级影视编导1班</t>
  </si>
  <si>
    <t xml:space="preserve"> 广播电视编导4</t>
  </si>
  <si>
    <t>电影导演艺术教程</t>
  </si>
  <si>
    <t>韩小磊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</si>
  <si>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010-10</t>
    </r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</si>
  <si>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78-7-1060-3042-1</t>
    </r>
  </si>
  <si>
    <t>20级广播电视编导1-2班，（电电系定教材）</t>
  </si>
  <si>
    <t xml:space="preserve"> 广播电视编导教程</t>
  </si>
  <si>
    <t>项仲平</t>
  </si>
  <si>
    <t>2018-11</t>
  </si>
  <si>
    <t>978-7-04-041137-9</t>
  </si>
  <si>
    <t>19级广播电视编导1-4班，</t>
  </si>
  <si>
    <t xml:space="preserve">广告学概论                        </t>
  </si>
  <si>
    <t>丁俊杰等</t>
  </si>
  <si>
    <t>19级数字出版1班，</t>
  </si>
  <si>
    <t>大学语文4</t>
  </si>
  <si>
    <t>19级广播电视编导1-4班，19级广播电视学1-2班，19级数字出版1班，19级新闻学1-2班，</t>
  </si>
  <si>
    <t>移动网页设计与制作3</t>
  </si>
  <si>
    <t>姬莉霞</t>
  </si>
  <si>
    <t>2020-06第二版</t>
  </si>
  <si>
    <t>9787302543664</t>
  </si>
  <si>
    <t>编剧导演实务4</t>
  </si>
  <si>
    <t>《编剧：步步为营》</t>
  </si>
  <si>
    <t xml:space="preserve">温迪·简·汉森  </t>
  </si>
  <si>
    <t xml:space="preserve">北京联合出版公司 </t>
  </si>
  <si>
    <t xml:space="preserve">978-7-55023-784-1  </t>
  </si>
  <si>
    <r>
      <rPr>
        <sz val="10"/>
        <color rgb="FF92D050"/>
        <rFont val="宋体"/>
        <charset val="134"/>
      </rPr>
      <t>19级广播电视编导1-4班，</t>
    </r>
    <r>
      <rPr>
        <sz val="10"/>
        <color rgb="FFFF0000"/>
        <rFont val="宋体"/>
        <charset val="134"/>
      </rPr>
      <t>（19级广播电视学1-2班，19级新闻学1-2班取消了），</t>
    </r>
    <r>
      <rPr>
        <sz val="10"/>
        <color rgb="FF92D050"/>
        <rFont val="宋体"/>
        <charset val="134"/>
      </rPr>
      <t>19级影视编导1班</t>
    </r>
  </si>
  <si>
    <t>《影视导演基础》（第3版）</t>
  </si>
  <si>
    <t>王心语</t>
  </si>
  <si>
    <t>978-7-5657-1959-2</t>
  </si>
  <si>
    <t>演讲与口才2</t>
  </si>
  <si>
    <t>演讲与口才使用教程</t>
  </si>
  <si>
    <t>刘志敏</t>
  </si>
  <si>
    <t>978-7-115-44861-3</t>
  </si>
  <si>
    <t>19级广播电视编导1-4班，19级数字出版1班，19级新闻学1-2班，19级新闻采编与制作1班，19级网络与传播1-2班，19级影视编导1班，19级网媒1-4班</t>
  </si>
  <si>
    <t>电视节目类型与策划2</t>
  </si>
  <si>
    <t>电视策划实务</t>
  </si>
  <si>
    <t>冉光泽</t>
  </si>
  <si>
    <t>四川大学</t>
  </si>
  <si>
    <t>9787561465202</t>
  </si>
  <si>
    <t>19级广播电视学1-2班，19级新闻学1-2班，19级新闻采编与制作1班，19级影视编导1班</t>
  </si>
  <si>
    <t>影视编剧实务</t>
  </si>
  <si>
    <t>故事：材质，结构，风格和银幕剧作原理</t>
  </si>
  <si>
    <t>罗伯特·麦基</t>
  </si>
  <si>
    <t>天津人民出版社</t>
  </si>
  <si>
    <t>2016-1</t>
  </si>
  <si>
    <t>978-7-2010-9-460-1</t>
  </si>
  <si>
    <t>2019级新闻学1-2班，2019级广播电视学1-2班</t>
  </si>
  <si>
    <t>图片摄影创作2</t>
  </si>
  <si>
    <t>摄影基础教程</t>
  </si>
  <si>
    <t>冉玉杰</t>
  </si>
  <si>
    <t>四川美术出版社</t>
  </si>
  <si>
    <t>2019年7月第三版</t>
  </si>
  <si>
    <t>9787541084744</t>
  </si>
  <si>
    <t>19级广播电视学1-2班，</t>
  </si>
  <si>
    <t>新闻传播伦理与法规2</t>
  </si>
  <si>
    <t>新闻传播法教程</t>
  </si>
  <si>
    <t>魏永征</t>
  </si>
  <si>
    <t>9787300269436</t>
  </si>
  <si>
    <t>19级广播电视学1-2班，19级数字出版1班，19级新闻学1-2班，19级网络与新媒体1-4班，19级网络与传播1-2班，</t>
  </si>
  <si>
    <t>自然科学史</t>
  </si>
  <si>
    <t>李净</t>
  </si>
  <si>
    <t>中国政法大学</t>
  </si>
  <si>
    <t>2017-6</t>
  </si>
  <si>
    <t>9787562072881</t>
  </si>
  <si>
    <t>摄影基础3</t>
  </si>
  <si>
    <t>数字排版软件3</t>
  </si>
  <si>
    <t>方正飞腾创艺5.0实用教程</t>
  </si>
  <si>
    <t>北大方正电子有限公司主编</t>
  </si>
  <si>
    <t>9787115182784</t>
  </si>
  <si>
    <t>新闻摄影</t>
  </si>
  <si>
    <t>新闻摄影教程（第四版）</t>
  </si>
  <si>
    <t>盛希贵</t>
  </si>
  <si>
    <t>2013-5</t>
  </si>
  <si>
    <t>978-7-300-17407-5</t>
  </si>
  <si>
    <t>19级新闻学1-2班，</t>
  </si>
  <si>
    <t>网络新闻编辑</t>
  </si>
  <si>
    <t>邓炘炘</t>
  </si>
  <si>
    <t>9787504383402</t>
  </si>
  <si>
    <t>19级网络与新媒体1-4班，</t>
  </si>
  <si>
    <t>新媒体产品设计与项目管理3</t>
  </si>
  <si>
    <t>互联网产品设计思维与实践</t>
  </si>
  <si>
    <t>黑马程序员</t>
  </si>
  <si>
    <t>978-7-302-53433-3</t>
  </si>
  <si>
    <t>黄河，江凡，王芳菲</t>
  </si>
  <si>
    <t>978-7-300-26441-7</t>
  </si>
  <si>
    <t>19级网络与新媒体1-4班，19级网络与传播1-2班，</t>
  </si>
  <si>
    <t>新媒体数据分析与应用2</t>
  </si>
  <si>
    <t>新媒体数据分析：概念，工具，方法</t>
  </si>
  <si>
    <t>勾俊雄，谢雄</t>
  </si>
  <si>
    <t>9787115467911</t>
  </si>
  <si>
    <t>新媒体艺术赏析2</t>
  </si>
  <si>
    <t>新媒体艺术导论</t>
  </si>
  <si>
    <t>童岩</t>
  </si>
  <si>
    <t>2018-8</t>
  </si>
  <si>
    <t>978-7-300-26001-3</t>
  </si>
  <si>
    <t>专稿写作</t>
  </si>
  <si>
    <t>新闻特稿写作</t>
  </si>
  <si>
    <t>曹晚红 杨凤娇</t>
  </si>
  <si>
    <t>中国传媒大学</t>
  </si>
  <si>
    <t>978-7-5657-1716-1</t>
  </si>
  <si>
    <t>19级新闻采编与制作1班，19级影视编导1班</t>
  </si>
  <si>
    <t>融合媒体操作实务</t>
  </si>
  <si>
    <t>新媒体4.0</t>
  </si>
  <si>
    <t>澳·特里·弗卢（译）叶明睿</t>
  </si>
  <si>
    <t>人民日报出版社</t>
  </si>
  <si>
    <t>9787511559098</t>
  </si>
  <si>
    <t>19级新闻采编与制作1班，19级网络与传播1-2班，19级影视编导1班</t>
  </si>
  <si>
    <t>画面高级编辑</t>
  </si>
  <si>
    <t>Adobe After Effects CC2018经典教程</t>
  </si>
  <si>
    <t>[美]Adobe公司 著</t>
  </si>
  <si>
    <t>人民邮电出版</t>
  </si>
  <si>
    <t>2020-6</t>
  </si>
  <si>
    <t>978-7-115-52721-9</t>
  </si>
  <si>
    <t>19级新闻采编与制作1班，19级网络与传播1-2班，</t>
  </si>
  <si>
    <t>新媒体概论2</t>
  </si>
  <si>
    <t xml:space="preserve">刘永昶 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</si>
  <si>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016-6</t>
    </r>
  </si>
  <si>
    <t>19级广播电视编导1-4班，20广播电视编导1-2班（1.19补）</t>
  </si>
  <si>
    <t>徐袅</t>
  </si>
  <si>
    <t xml:space="preserve">网络与新媒体概论                     </t>
  </si>
  <si>
    <t>实用新媒体简论</t>
  </si>
  <si>
    <t xml:space="preserve"> 何倩</t>
  </si>
  <si>
    <t>201-9</t>
  </si>
  <si>
    <t>9787561498903</t>
  </si>
  <si>
    <t>20级数字出版1班，20级网络与新媒1-3班，20级网络新闻与传播1班，</t>
  </si>
  <si>
    <t>2019-1</t>
  </si>
  <si>
    <t>978-7-0404-8502-8</t>
  </si>
  <si>
    <t>20级新闻学1-2班，</t>
  </si>
  <si>
    <t>电视专题片创作</t>
  </si>
  <si>
    <t>曹华强</t>
  </si>
  <si>
    <t>河南大学</t>
  </si>
  <si>
    <t>9787564911508</t>
  </si>
  <si>
    <t>20级广播电视编导1-2班，</t>
  </si>
  <si>
    <t xml:space="preserve">广播电视采访4       </t>
  </si>
  <si>
    <t>新闻采访教程</t>
  </si>
  <si>
    <t>刘海贵</t>
  </si>
  <si>
    <t>2016-8第二版</t>
  </si>
  <si>
    <t>978-7-309-08351-4</t>
  </si>
  <si>
    <t>20级广播电视学1-2班，20级新闻采编与制作1班</t>
  </si>
  <si>
    <t>1.电视摄像4      2.试听采集4</t>
  </si>
  <si>
    <t>任金州</t>
  </si>
  <si>
    <t>2017-5</t>
  </si>
  <si>
    <t>978-7-5657-0321-8/J·0321</t>
  </si>
  <si>
    <t>20级广播电视学1-2班，20级新闻学1-2班，20级网络与新媒体1-3班，20级网络新闻与传播1班，20级新闻采编与制作1班.20级数字出版1班，</t>
  </si>
  <si>
    <t>1.非线性编辑4     2.新闻编辑软件4</t>
  </si>
  <si>
    <t>photoshopCC2018标准培训教程</t>
  </si>
  <si>
    <t>数字艺术教育研究室著</t>
  </si>
  <si>
    <t xml:space="preserve">人民邮电出版社        </t>
  </si>
  <si>
    <t>978711549742</t>
  </si>
  <si>
    <t>20级广播电视学1-2班，20级数字出版1班，20级网络与新媒体1-3班，20级网络新闻与传播1班，20级新闻采编与制作1班，20级新闻学1-2班，</t>
  </si>
  <si>
    <t>Adobe Premiere Pro CC 2018经典教程（彩色版）</t>
  </si>
  <si>
    <t>马克西姆·亚戈著</t>
  </si>
  <si>
    <t>9787115492845</t>
  </si>
  <si>
    <t>摄像实务2</t>
  </si>
  <si>
    <t>电视摄像实务</t>
  </si>
  <si>
    <t>高晓红</t>
  </si>
  <si>
    <t>2013-10</t>
  </si>
  <si>
    <t>987-7-5657-0694-3</t>
  </si>
  <si>
    <t>20级广播电视学1-2班，20级数字出版1班，20级新闻学1-2班，20级网络与新媒体1-3班，</t>
  </si>
  <si>
    <t>融媒体写作4</t>
  </si>
  <si>
    <t xml:space="preserve">《新闻写作》 </t>
  </si>
  <si>
    <t xml:space="preserve">郭光华 </t>
  </si>
  <si>
    <t xml:space="preserve">中国传媒大学      </t>
  </si>
  <si>
    <t xml:space="preserve">978-7-5657-0879-4        </t>
  </si>
  <si>
    <t>20级数字出版1班，20级网络与新媒体1-3班，20级网络新闻与传播1班，</t>
  </si>
  <si>
    <t>融合新闻报道</t>
  </si>
  <si>
    <t>徐明华 著</t>
  </si>
  <si>
    <t>2019-12</t>
  </si>
  <si>
    <t>9787568058070</t>
  </si>
  <si>
    <t>1.新闻写作4      2.广播电视写作4</t>
  </si>
  <si>
    <t>新闻写作</t>
  </si>
  <si>
    <t>郭光华</t>
  </si>
  <si>
    <t>2014-02.第2版</t>
  </si>
  <si>
    <t>978-7-5657-0879-4</t>
  </si>
  <si>
    <t>20级新闻学1-2班，20级广播电视学1-2班，20级新闻采编与制作1班</t>
  </si>
  <si>
    <t>广播电视概论3</t>
  </si>
  <si>
    <t>《广播电视概论》</t>
  </si>
  <si>
    <t>吴玉玲</t>
  </si>
  <si>
    <t>2007年10月第一版</t>
  </si>
  <si>
    <t xml:space="preserve">9787810859868
</t>
  </si>
  <si>
    <t>20级网络新闻与传播1班，20级新闻采编与制作1班</t>
  </si>
  <si>
    <t>传播学概论</t>
  </si>
  <si>
    <t>实用传播学简明教程</t>
  </si>
  <si>
    <t>车南林</t>
  </si>
  <si>
    <t>9787561482193</t>
  </si>
  <si>
    <t>20级新闻采编与制作1班</t>
  </si>
  <si>
    <t>电视节目形态：创新的观点</t>
  </si>
  <si>
    <t>陈虹</t>
  </si>
  <si>
    <t>2012-9</t>
  </si>
  <si>
    <t xml:space="preserve"> 978-7-309-10008-2</t>
  </si>
  <si>
    <t>20级广播电视编导1-2班，（电电系订）</t>
  </si>
  <si>
    <t>表演基础训练2</t>
  </si>
  <si>
    <t>演员演剧指南（上）</t>
  </si>
  <si>
    <t>2017年6月第一版</t>
  </si>
  <si>
    <t>9787568906517</t>
  </si>
  <si>
    <t>2020级表演本科20班（国际班）
2020级表演艺术专科02班（国际班）
2020级国际本科班（表演专业）</t>
  </si>
  <si>
    <t>国际部</t>
  </si>
  <si>
    <t>演员演剧指南（下）</t>
  </si>
  <si>
    <t>2019年3月第一版</t>
  </si>
  <si>
    <t>9787562498865</t>
  </si>
  <si>
    <t>2020级国际本科班（产品专业）</t>
  </si>
  <si>
    <t>计算机辅助设计1</t>
  </si>
  <si>
    <t>2017年7月第 1 版</t>
  </si>
  <si>
    <t>978-7-313-17319-5</t>
  </si>
  <si>
    <t>数字摄像技术</t>
  </si>
  <si>
    <t>2020级国际本科班（影制专业）</t>
  </si>
  <si>
    <t>影视照明技术</t>
  </si>
  <si>
    <t>夏光富</t>
  </si>
  <si>
    <t>2008.7.1</t>
  </si>
  <si>
    <t>9787504330970</t>
  </si>
  <si>
    <t>雅思冲刺听力2</t>
  </si>
  <si>
    <t>雅思听力机经词汇</t>
  </si>
  <si>
    <t>马玲玲</t>
  </si>
  <si>
    <t>9787121352034</t>
  </si>
  <si>
    <t>英语冲刺班</t>
  </si>
  <si>
    <t>雅思冲刺阅读2</t>
  </si>
  <si>
    <t>9分达人雅思阅读真题还原及解析6</t>
  </si>
  <si>
    <t>新航道雅思研发中心</t>
  </si>
  <si>
    <t>世界知识出版社</t>
  </si>
  <si>
    <t>9787501257997</t>
  </si>
  <si>
    <t>雅思冲刺写作2</t>
  </si>
  <si>
    <t>学透雅思考官范文</t>
  </si>
  <si>
    <t>谭刚</t>
  </si>
  <si>
    <t>浙江教育出版社</t>
  </si>
  <si>
    <t>2019年5月</t>
  </si>
  <si>
    <t>9787553679464</t>
  </si>
  <si>
    <t>雅思冲刺听力2 
雅思冲刺阅读2</t>
  </si>
  <si>
    <t>Cambridge English IELTS 13</t>
  </si>
  <si>
    <t>剑桥大学考试委员会</t>
  </si>
  <si>
    <t>Cambridge University Press</t>
  </si>
  <si>
    <t>9781108619417</t>
  </si>
  <si>
    <t>雅思高级听力2</t>
  </si>
  <si>
    <t>剑14版 雅思王听力真题语料库（机考笔试综合版）</t>
  </si>
  <si>
    <t>王陆</t>
  </si>
  <si>
    <t>9787300228372</t>
  </si>
  <si>
    <t>英语高级班</t>
  </si>
  <si>
    <t>雅思高级阅读2</t>
  </si>
  <si>
    <t>9分达人阅读真题还原及解析5</t>
  </si>
  <si>
    <t xml:space="preserve"> 世界知识出版社</t>
  </si>
  <si>
    <t>9787501253753</t>
  </si>
  <si>
    <t>雅思高级听力2 
雅思高级阅读2</t>
  </si>
  <si>
    <t>Cambridge English IELTS 8</t>
  </si>
  <si>
    <t>9781108635073</t>
  </si>
  <si>
    <t>Cambridge English IELTS 12</t>
  </si>
  <si>
    <t>9781108610766</t>
  </si>
  <si>
    <t>英语4</t>
  </si>
  <si>
    <t>剑桥雅思听力题库</t>
  </si>
  <si>
    <t>王燕、曾凯</t>
  </si>
  <si>
    <t>9787300267586</t>
  </si>
  <si>
    <t>英语中级1班，英语中级2班</t>
  </si>
  <si>
    <t>雅思中级阅读2</t>
  </si>
  <si>
    <t>剑桥雅思核心词汇精讲精练</t>
  </si>
  <si>
    <t>Pauline Cullen</t>
  </si>
  <si>
    <t>9787553631622</t>
  </si>
  <si>
    <t>剑桥雅思阅读考点词真经（机考笔试综合版)</t>
  </si>
  <si>
    <t>刘洪波</t>
  </si>
  <si>
    <t xml:space="preserve"> 2018年</t>
  </si>
  <si>
    <t>9787300230467</t>
  </si>
  <si>
    <t>雅思中级口语2</t>
  </si>
  <si>
    <t>雅思口语基础教程 雅思口语高频题库</t>
  </si>
  <si>
    <t>无</t>
  </si>
  <si>
    <t>世界图书出版社广东有限公司</t>
  </si>
  <si>
    <t>9787519259860</t>
  </si>
  <si>
    <t>英语2</t>
  </si>
  <si>
    <t>顾家北手把手教你雅思写作5.0版</t>
  </si>
  <si>
    <t>顾家北</t>
  </si>
  <si>
    <t>2017年9月</t>
  </si>
  <si>
    <t>9787300250076</t>
  </si>
  <si>
    <t>会让你在IELTS写作与口语考试中更 像一个Native Speaker的纯正英式短语&amp;英 式句型1000条</t>
  </si>
  <si>
    <t>Pauline Garcia，林柏</t>
  </si>
  <si>
    <t>9787111330516</t>
  </si>
  <si>
    <t>英语4          雅思中级阅读2</t>
  </si>
  <si>
    <t>Cambridge English IELTS 11</t>
  </si>
  <si>
    <t>9781108592529</t>
  </si>
  <si>
    <t>雅思初级听力2</t>
  </si>
  <si>
    <r>
      <rPr>
        <b/>
        <sz val="9"/>
        <color rgb="FF000000"/>
        <rFont val="宋体"/>
        <charset val="134"/>
      </rPr>
      <t>雅思听力1200题 语料库</t>
    </r>
    <r>
      <rPr>
        <sz val="10.5"/>
        <rFont val="Calibri"/>
        <charset val="134"/>
      </rPr>
      <t>+</t>
    </r>
    <r>
      <rPr>
        <sz val="10.5"/>
        <rFont val="宋体"/>
        <charset val="134"/>
      </rPr>
      <t>真题还原</t>
    </r>
  </si>
  <si>
    <t>世界图书出版广东有限公司</t>
  </si>
  <si>
    <t>9787519259877</t>
  </si>
  <si>
    <t>英语初级1班，英语初级2班</t>
  </si>
  <si>
    <t>雅思初级阅读2</t>
  </si>
  <si>
    <t>柯林斯雅思分级词汇（初级）</t>
  </si>
  <si>
    <t>哈珀.科林斯英国出版集团</t>
  </si>
  <si>
    <t>9787501257010</t>
  </si>
  <si>
    <t>雅思阅读真经5</t>
  </si>
  <si>
    <t>2015年6月</t>
  </si>
  <si>
    <t>9787300212487</t>
  </si>
  <si>
    <t>雅思初级口语2</t>
  </si>
  <si>
    <t>雅思基础训练6书合一</t>
  </si>
  <si>
    <t>华研外语</t>
  </si>
  <si>
    <t>世界图书出版社</t>
  </si>
  <si>
    <t>9787519232986</t>
  </si>
  <si>
    <t>雅思初级写作2</t>
  </si>
  <si>
    <t>新东方雅思写作胜经</t>
  </si>
  <si>
    <t>新东方教育科技集团雅思研发团队</t>
  </si>
  <si>
    <t>9787553630090</t>
  </si>
  <si>
    <t>雅思初级听力2 
雅思初级阅读2</t>
  </si>
  <si>
    <t>Cambridge English IELTS 6</t>
  </si>
  <si>
    <t>9781108647809</t>
  </si>
  <si>
    <t>Cambridge English IELTS 10</t>
  </si>
  <si>
    <t>9781108671507</t>
  </si>
  <si>
    <t>雅思预备听力2</t>
  </si>
  <si>
    <r>
      <rPr>
        <b/>
        <sz val="9"/>
        <color rgb="FF000000"/>
        <rFont val="宋体"/>
        <charset val="134"/>
      </rPr>
      <t>英语初级听力</t>
    </r>
    <r>
      <rPr>
        <sz val="10.5"/>
        <rFont val="Calibri"/>
        <charset val="134"/>
      </rPr>
      <t xml:space="preserve"> listen to this 1</t>
    </r>
  </si>
  <si>
    <t>何其莘，王敏，金利民，俞娟</t>
  </si>
  <si>
    <t>外语教学与研究出版社</t>
  </si>
  <si>
    <t>2002年6月</t>
  </si>
  <si>
    <t>9787560006451</t>
  </si>
  <si>
    <t>英语预备班</t>
  </si>
  <si>
    <t>雅思预备阅读2</t>
  </si>
  <si>
    <t>新东方雅思阅读胜经</t>
  </si>
  <si>
    <t>新东方教育科技集团雅思研发团</t>
  </si>
  <si>
    <t>9787553637365</t>
  </si>
  <si>
    <r>
      <rPr>
        <b/>
        <sz val="9"/>
        <color rgb="FF000000"/>
        <rFont val="宋体"/>
        <charset val="134"/>
      </rPr>
      <t xml:space="preserve">Collins柯林斯雅思教程预备级 </t>
    </r>
    <r>
      <rPr>
        <sz val="10.5"/>
        <rFont val="Calibri"/>
        <charset val="134"/>
      </rPr>
      <t>Get Ready for IELTS</t>
    </r>
  </si>
  <si>
    <t>群言出版社</t>
  </si>
  <si>
    <t>9787519302757</t>
  </si>
  <si>
    <t>雅思预备口语2</t>
  </si>
  <si>
    <t>雅思预备教程 口语</t>
  </si>
  <si>
    <t>张涓，Alison Wong</t>
  </si>
  <si>
    <t>北京语言大学出版社</t>
  </si>
  <si>
    <t>9787561922347</t>
  </si>
  <si>
    <t>雅思预备写作2</t>
  </si>
  <si>
    <t>魔法词汇与句型</t>
  </si>
  <si>
    <t>9787553677699</t>
  </si>
  <si>
    <t>雅思预备听力2 
雅思预备阅读2</t>
  </si>
  <si>
    <t>Cambridge IELTS 5</t>
  </si>
  <si>
    <t>9781108648554</t>
  </si>
  <si>
    <t>雅思基础听力2</t>
  </si>
  <si>
    <r>
      <rPr>
        <b/>
        <sz val="9"/>
        <color rgb="FF000000"/>
        <rFont val="宋体"/>
        <charset val="134"/>
      </rPr>
      <t>7</t>
    </r>
    <r>
      <rPr>
        <b/>
        <sz val="10.5"/>
        <rFont val="宋体"/>
        <charset val="134"/>
      </rPr>
      <t>天搞定英文听力</t>
    </r>
  </si>
  <si>
    <t>张慈庭</t>
  </si>
  <si>
    <t>2016年6月</t>
  </si>
  <si>
    <t>9787513570978</t>
  </si>
  <si>
    <t>英语基础班</t>
  </si>
  <si>
    <t>雅思基础阅读2</t>
  </si>
  <si>
    <t>雅思阅读</t>
  </si>
  <si>
    <t>新东方教育科技集团雅思研究院</t>
  </si>
  <si>
    <t>9787553617138</t>
  </si>
  <si>
    <t>雅思基础口语2</t>
  </si>
  <si>
    <t>英语口语王</t>
  </si>
  <si>
    <t>耿小辉，昂秀外语教学研究组</t>
  </si>
  <si>
    <t>中译出版社（原中国对外翻译出版公司）</t>
  </si>
  <si>
    <t xml:space="preserve"> 2016 年1月</t>
  </si>
  <si>
    <t>9787500143062</t>
  </si>
  <si>
    <t>雅思基础写作2</t>
  </si>
  <si>
    <t>朗文·外研社·新概念英语2培养技能学生用书</t>
  </si>
  <si>
    <t>亚历山大（L. G. Alexander），何其莘</t>
  </si>
  <si>
    <t>9787521310795</t>
  </si>
  <si>
    <t>新概念英语2 练习册</t>
  </si>
  <si>
    <t>亚历山大（L. G. Alexander）</t>
  </si>
  <si>
    <t>2011年6月</t>
  </si>
  <si>
    <t>9787560017235</t>
  </si>
  <si>
    <t>新概念英语2 教师用书</t>
  </si>
  <si>
    <t>2002年11月</t>
  </si>
  <si>
    <t>9787560013510</t>
  </si>
  <si>
    <t>基础英语2</t>
  </si>
  <si>
    <t>剑桥初级英语语法（英语在用丛书）</t>
  </si>
  <si>
    <t>墨菲</t>
  </si>
  <si>
    <t>2001年4月</t>
  </si>
  <si>
    <t>9787560021461</t>
  </si>
  <si>
    <t>2020级国际本科英语2班</t>
  </si>
  <si>
    <t>日语2（基础）</t>
  </si>
  <si>
    <t>《蓝宝书 新日本语能力考试N3文法（详解+练习）》</t>
  </si>
  <si>
    <t>许小明</t>
  </si>
  <si>
    <t>华东理工大学出版社</t>
  </si>
  <si>
    <t>2011年03月</t>
  </si>
  <si>
    <t>978-7-56-282996-6</t>
  </si>
  <si>
    <t>2020级日语基础班</t>
  </si>
  <si>
    <t>《新日语能力考试考前对策：N3汉字》</t>
  </si>
  <si>
    <t>佐佐木仁子</t>
  </si>
  <si>
    <t>2010年10月</t>
  </si>
  <si>
    <t>978-7-51-002790-1</t>
  </si>
  <si>
    <t>《新日语能力考试考前对策：N3词汇》</t>
  </si>
  <si>
    <t>978-7-51-002791-8</t>
  </si>
  <si>
    <t>韩语写作</t>
  </si>
  <si>
    <t>完全掌握•新韩国语能力考试TOPIKII(中高级)写作考前对策（第2版）</t>
  </si>
  <si>
    <t xml:space="preserve">【韩】郑恩华 </t>
  </si>
  <si>
    <t>中国宇航出版社</t>
  </si>
  <si>
    <t>9787515915548</t>
  </si>
  <si>
    <t>韩语中高级班，国际本科班</t>
  </si>
  <si>
    <t>韩语听力3</t>
  </si>
  <si>
    <t>《新视线韩国语听说教程3(中级·上)》</t>
  </si>
  <si>
    <t>成均馆大学成均语学院韩国语教材编委会</t>
  </si>
  <si>
    <t>9787561922422</t>
  </si>
  <si>
    <t>韩语中级班</t>
  </si>
  <si>
    <t>实用摄影艺术</t>
  </si>
  <si>
    <t>《实用摄影教程》</t>
  </si>
  <si>
    <t>蒋维队</t>
  </si>
  <si>
    <t xml:space="preserve"> 重庆大学出版社</t>
  </si>
  <si>
    <t>2016-8-</t>
  </si>
  <si>
    <t>2020级广播电视编导本科</t>
  </si>
  <si>
    <t>电电</t>
  </si>
  <si>
    <t>主办学院：2020级广播电视编导本科；分办学院：新闻系2020级广播电视编导本科；传播系2020级广播电视编导;电竞学院2020级广播电视编导；影视编导系2020级广播电视编导</t>
  </si>
  <si>
    <t>2013-09-</t>
  </si>
  <si>
    <t>978-7-309-10008-2/G.1226</t>
  </si>
  <si>
    <t>345-348</t>
  </si>
  <si>
    <t>《电影导演艺术教程》</t>
  </si>
  <si>
    <t>2010-10-</t>
  </si>
  <si>
    <t>9787106030421</t>
  </si>
  <si>
    <t>数字剪辑技术</t>
  </si>
  <si>
    <t>Final Cut Pro X 10.1非线性编辑高级教程</t>
  </si>
  <si>
    <t>布兰登·博伊金</t>
  </si>
  <si>
    <t>2015-05-</t>
  </si>
  <si>
    <t>9787121258343</t>
  </si>
  <si>
    <t>影视特技特效</t>
  </si>
  <si>
    <t>《3ds max 2018动画制作基础教程（第4版）》</t>
  </si>
  <si>
    <t>董洁</t>
  </si>
  <si>
    <t>2019.11.1</t>
  </si>
  <si>
    <t>9787302538691</t>
  </si>
  <si>
    <t>2019级广播电视编导本科（不含文编）</t>
  </si>
  <si>
    <t>电视节目制作</t>
  </si>
  <si>
    <t>融媒体与频道节目运营</t>
  </si>
  <si>
    <t>李万才、王孟广</t>
  </si>
  <si>
    <t>2019-08-</t>
  </si>
  <si>
    <t>978-7-5043-8237-3</t>
  </si>
  <si>
    <t>照明艺术</t>
  </si>
  <si>
    <t>《电视照明》</t>
  </si>
  <si>
    <t>李兴国、田敬改</t>
  </si>
  <si>
    <t>2008-12-</t>
  </si>
  <si>
    <t>978-7-5043-3097-0</t>
  </si>
  <si>
    <t>微电影创作B</t>
  </si>
  <si>
    <t>《微电影创作教程》</t>
  </si>
  <si>
    <t>孙茜芸、康玉东</t>
  </si>
  <si>
    <t>2020-3-</t>
  </si>
  <si>
    <t>9787565714388</t>
  </si>
  <si>
    <t>影视编剧</t>
  </si>
  <si>
    <t>《影视编剧教程》</t>
  </si>
  <si>
    <t>陈祖继、于宁</t>
  </si>
  <si>
    <t>2013-02-</t>
  </si>
  <si>
    <t>978-7-5657-0637-0</t>
  </si>
  <si>
    <t>*写作</t>
  </si>
  <si>
    <t>影视传媒文案（第二版）</t>
  </si>
  <si>
    <t>骆鹏主编</t>
  </si>
  <si>
    <t>重庆：西南师范大学出版社</t>
  </si>
  <si>
    <t>2019-01-</t>
  </si>
  <si>
    <t>978-7-5621-3980-5</t>
  </si>
  <si>
    <t>2018级影视编辑方向</t>
  </si>
  <si>
    <t>广播电视一体化现场制作</t>
  </si>
  <si>
    <t>《广播电视一体化教程》</t>
  </si>
  <si>
    <t>徐先贵、刘彤</t>
  </si>
  <si>
    <t>2018-5-</t>
  </si>
  <si>
    <t>9787811279702</t>
  </si>
  <si>
    <t>大洋非线性编辑</t>
  </si>
  <si>
    <t>《大洋非线性编辑实用教程 高级篇》</t>
  </si>
  <si>
    <t>刘杰锋等</t>
  </si>
  <si>
    <t>2016-10-</t>
  </si>
  <si>
    <t>3787565717802</t>
  </si>
  <si>
    <t>电视视频编辑</t>
  </si>
  <si>
    <t>《EDIUS 9全面精通：素材管理+剪辑调色+特效制作+字幕音频+案例实战 》</t>
  </si>
  <si>
    <t>周玉姣 著</t>
  </si>
  <si>
    <t xml:space="preserve"> 清华大学出版社</t>
  </si>
  <si>
    <t>2019-4-</t>
  </si>
  <si>
    <t>9787302519409</t>
  </si>
  <si>
    <t>导演元素训练</t>
  </si>
  <si>
    <t xml:space="preserve">电视导演基础（第2版）  </t>
  </si>
  <si>
    <t xml:space="preserve">李思婳，李康    </t>
  </si>
  <si>
    <t>2019-9-</t>
  </si>
  <si>
    <t>9787565725203</t>
  </si>
  <si>
    <t>融媒体广告策划与制作</t>
  </si>
  <si>
    <t>《广告传播教程》</t>
  </si>
  <si>
    <t>吴建</t>
  </si>
  <si>
    <t>2012-12-</t>
  </si>
  <si>
    <t>9787561462102</t>
  </si>
  <si>
    <t>融媒体节目创作运营</t>
  </si>
  <si>
    <t>延用</t>
  </si>
  <si>
    <t>2018级影视节目制作方向</t>
  </si>
  <si>
    <t>影视节目策划与制作</t>
  </si>
  <si>
    <t>电视节目创意策划与制作</t>
  </si>
  <si>
    <t>徐荐、李万才、谷琳</t>
  </si>
  <si>
    <t>影视摄影艺术</t>
  </si>
  <si>
    <t>《影视摄影艺术》第3版</t>
  </si>
  <si>
    <t>郑国恩</t>
  </si>
  <si>
    <t>2018-7-</t>
  </si>
  <si>
    <t>9897565722400</t>
  </si>
  <si>
    <t>2018级网络传播与制作方向</t>
  </si>
  <si>
    <t>ASP网页技术</t>
  </si>
  <si>
    <r>
      <rPr>
        <sz val="9"/>
        <color indexed="8"/>
        <rFont val="宋体"/>
        <charset val="134"/>
      </rPr>
      <t>ASP动态网站开发基础教程（第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版）</t>
    </r>
  </si>
  <si>
    <t>马建红</t>
  </si>
  <si>
    <r>
      <rPr>
        <sz val="8"/>
        <color rgb="FF000000"/>
        <rFont val="宋体"/>
        <charset val="134"/>
      </rPr>
      <t>2017-</t>
    </r>
    <r>
      <rPr>
        <sz val="8"/>
        <rFont val="Times New Roman"/>
        <charset val="134"/>
      </rPr>
      <t>12</t>
    </r>
    <r>
      <rPr>
        <sz val="8"/>
        <rFont val="宋体"/>
        <charset val="134"/>
      </rPr>
      <t>-</t>
    </r>
  </si>
  <si>
    <t>9787302433972</t>
  </si>
  <si>
    <t>APP及手机网页设计</t>
  </si>
  <si>
    <t>HTML5 CSS3 jQuery Mobile APP与移动网站设计从入门到精通</t>
  </si>
  <si>
    <t>新视角文化行</t>
  </si>
  <si>
    <t>2018-10-</t>
  </si>
  <si>
    <t>9787115485007</t>
  </si>
  <si>
    <t>PHP网页技术</t>
  </si>
  <si>
    <r>
      <rPr>
        <sz val="9"/>
        <color indexed="8"/>
        <rFont val="宋体"/>
        <charset val="134"/>
      </rPr>
      <t>PHP从入门到精通（第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版）</t>
    </r>
  </si>
  <si>
    <t>明日科技</t>
  </si>
  <si>
    <r>
      <rPr>
        <sz val="9"/>
        <color rgb="FF000000"/>
        <rFont val="宋体"/>
        <charset val="134"/>
      </rPr>
      <t xml:space="preserve"> 2019-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-</t>
    </r>
  </si>
  <si>
    <t>9787302457220</t>
  </si>
  <si>
    <t>网页删格化设计</t>
  </si>
  <si>
    <t xml:space="preserve">《版式设计原理（案例篇）：提升版式设计的55个技巧》  </t>
  </si>
  <si>
    <t>田中久美子</t>
  </si>
  <si>
    <t>2015-1-</t>
  </si>
  <si>
    <t>9787515329864</t>
  </si>
  <si>
    <t>2018级数字影视特技特效方向</t>
  </si>
  <si>
    <t>数字影视合成</t>
  </si>
  <si>
    <t>《Nuke 11视觉效果合成中文全彩铂金版案例教程》 </t>
  </si>
  <si>
    <t>王宇、黄佳俊、龚启明</t>
  </si>
  <si>
    <t>2019-10-</t>
  </si>
  <si>
    <t xml:space="preserve"> 9787515356051</t>
  </si>
  <si>
    <t>数字影视动画</t>
  </si>
  <si>
    <t>影视动画剧本创作</t>
  </si>
  <si>
    <t>杨成</t>
  </si>
  <si>
    <t>2020-8-</t>
  </si>
  <si>
    <t>9787308186476</t>
  </si>
  <si>
    <t>视觉特效表现技法</t>
  </si>
  <si>
    <t>电影特效创作</t>
  </si>
  <si>
    <t>刘晓清</t>
  </si>
  <si>
    <t>2020.10</t>
  </si>
  <si>
    <t>9787106048211</t>
  </si>
  <si>
    <t>2018级影视剧制作方向</t>
  </si>
  <si>
    <t>电影短片拍摄实战技巧(影视镜头设计)</t>
  </si>
  <si>
    <t xml:space="preserve">《电影镜头设计》       </t>
  </si>
  <si>
    <t xml:space="preserve">[美]史蒂文.卡茨  </t>
  </si>
  <si>
    <t>20019-7-</t>
  </si>
  <si>
    <t>9787550251458</t>
  </si>
  <si>
    <t>影视声音艺术创作基础教程</t>
  </si>
  <si>
    <t>冯伟</t>
  </si>
  <si>
    <t>9787565714726</t>
  </si>
  <si>
    <t>台词艺术与表演</t>
  </si>
  <si>
    <t>《演员艺术语言基本技巧》</t>
  </si>
  <si>
    <t>中央戏剧学院台词教研室</t>
  </si>
  <si>
    <t>文化艺术出版社</t>
  </si>
  <si>
    <t>2000-5-</t>
  </si>
  <si>
    <t>9787503919480</t>
  </si>
  <si>
    <t>影视剪辑艺术</t>
  </si>
  <si>
    <t xml:space="preserve">《电影学院039:看不见的剪辑》 </t>
  </si>
  <si>
    <t xml:space="preserve">鲍比 奥斯廷 </t>
  </si>
  <si>
    <t>北京联合出版社</t>
  </si>
  <si>
    <t>2016-5-</t>
  </si>
  <si>
    <t>9787550273474</t>
  </si>
  <si>
    <t>2018级影视制片与营销方向</t>
  </si>
  <si>
    <t>《人力资源管理概论（第3版） 》</t>
  </si>
  <si>
    <t xml:space="preserve">彭剑峰 </t>
  </si>
  <si>
    <t>2018-1-</t>
  </si>
  <si>
    <t>9787309139648</t>
  </si>
  <si>
    <t>《传播学教程》</t>
  </si>
  <si>
    <t>郭庆光</t>
  </si>
  <si>
    <t>中国人民出版社</t>
  </si>
  <si>
    <t>2011-4-</t>
  </si>
  <si>
    <t>9787300111254</t>
  </si>
  <si>
    <t>影视文化营销与策划</t>
  </si>
  <si>
    <t>小制作,大市场:低预算的电影营销之路</t>
  </si>
  <si>
    <t>马克·史蒂文·博斯科</t>
  </si>
  <si>
    <t>2017-06</t>
  </si>
  <si>
    <t>融媒体微视频创作</t>
  </si>
  <si>
    <t>《一个微电影的诞生：微电影制作规范教程（新1版）》</t>
  </si>
  <si>
    <t>下牧建春</t>
  </si>
  <si>
    <t>2014-2-</t>
  </si>
  <si>
    <t>9787558603341</t>
  </si>
  <si>
    <t>2019级广播电视编导（文艺编导方向）</t>
  </si>
  <si>
    <t>《影视剪辑编辑艺术》（修订版）</t>
  </si>
  <si>
    <t>2016-6-</t>
  </si>
  <si>
    <t>9787811272376</t>
  </si>
  <si>
    <t>化妆造型</t>
  </si>
  <si>
    <t>《化妆造型设计》</t>
  </si>
  <si>
    <t>乔国华</t>
  </si>
  <si>
    <t>2005-11-</t>
  </si>
  <si>
    <t>9787040177077</t>
  </si>
  <si>
    <t>音乐作品赏析</t>
  </si>
  <si>
    <t>《电影中的音乐》</t>
  </si>
  <si>
    <t>狄其安</t>
  </si>
  <si>
    <t>上海音乐出版社</t>
  </si>
  <si>
    <t>2020-4-</t>
  </si>
  <si>
    <t>9787807512844</t>
  </si>
  <si>
    <t>广播电视一体化现场制作2</t>
  </si>
  <si>
    <t>2018级广播电视编导（文艺编导方向）</t>
  </si>
  <si>
    <t>舞美设计</t>
  </si>
  <si>
    <t>舞台美术设计基础</t>
  </si>
  <si>
    <t>孙大庆</t>
  </si>
  <si>
    <t>978-7-5410-8996-1</t>
  </si>
  <si>
    <t>电视小品创作</t>
  </si>
  <si>
    <t>《戏剧导演本科教程（修订版）》</t>
  </si>
  <si>
    <t>李建平</t>
  </si>
  <si>
    <t>中国戏剧出版社</t>
  </si>
  <si>
    <t>2020-10-</t>
  </si>
  <si>
    <t>9787104048077</t>
  </si>
  <si>
    <t>2015-11-</t>
  </si>
  <si>
    <t>《中外电影艺术发展简史》</t>
  </si>
  <si>
    <t>陈祖继、朱善智、刘彤</t>
  </si>
  <si>
    <t>2014-08-</t>
  </si>
  <si>
    <t>978-7-305-13747-1</t>
  </si>
  <si>
    <t>主办学院：2020级戏剧影视导演；分办学院：2020级新媒体导演</t>
  </si>
  <si>
    <t>视听语言教程：影视.元素.艺术感</t>
  </si>
  <si>
    <t>李玲</t>
  </si>
  <si>
    <t>2016-12-</t>
  </si>
  <si>
    <t>978_7_5657_1857_1</t>
  </si>
  <si>
    <t>摄影基础</t>
  </si>
  <si>
    <t>摄影摄像基础</t>
  </si>
  <si>
    <t>程科，张朴</t>
  </si>
  <si>
    <t>3787301301258</t>
  </si>
  <si>
    <t>《导演学基础教程》</t>
  </si>
  <si>
    <t>鲍黔明</t>
  </si>
  <si>
    <t>2005-9-</t>
  </si>
  <si>
    <t>9787503932281</t>
  </si>
  <si>
    <t>2020级戏剧影视导演</t>
  </si>
  <si>
    <t>非线性编辑技术</t>
  </si>
  <si>
    <t xml:space="preserve">Adobe Premiere Pro CC2019经典教程  </t>
  </si>
  <si>
    <t>马克西姆·亚戈</t>
  </si>
  <si>
    <t xml:space="preserve"> 2020-01-</t>
  </si>
  <si>
    <t>剧作基础</t>
  </si>
  <si>
    <t>《电影剧本写作基础》</t>
  </si>
  <si>
    <t>北京联合出版公司出版</t>
  </si>
  <si>
    <t>978-7-5502-8475-3</t>
  </si>
  <si>
    <t>2019级戏剧影视导演</t>
  </si>
  <si>
    <t>电影电视剪辑学</t>
  </si>
  <si>
    <t>2002-1-</t>
  </si>
  <si>
    <t>9787810046961</t>
  </si>
  <si>
    <t>影视照明A</t>
  </si>
  <si>
    <t>导演技巧1</t>
  </si>
  <si>
    <t>《影视导演》         第1版</t>
  </si>
  <si>
    <t>2020-7-</t>
  </si>
  <si>
    <t xml:space="preserve">9787565726927  </t>
  </si>
  <si>
    <t>短片创作1</t>
  </si>
  <si>
    <t>电影美学</t>
  </si>
  <si>
    <t>现代电影美学</t>
  </si>
  <si>
    <t>雅克.奥蒙等</t>
  </si>
  <si>
    <t>中国电影出版社版</t>
  </si>
  <si>
    <t>2016-1-</t>
  </si>
  <si>
    <t>9787106044282</t>
  </si>
  <si>
    <t>2018级戏剧影视导演</t>
  </si>
  <si>
    <t>多幕剧创作</t>
  </si>
  <si>
    <t>《戏剧技巧》</t>
  </si>
  <si>
    <t>乔治贝克</t>
  </si>
  <si>
    <t>2004-1-</t>
  </si>
  <si>
    <t>9787104018766</t>
  </si>
  <si>
    <t>纪录实片创作</t>
  </si>
  <si>
    <t>何苏六编</t>
  </si>
  <si>
    <t>2015</t>
  </si>
  <si>
    <t>导演创作理论</t>
  </si>
  <si>
    <t xml:space="preserve">
《影视导演》         第1版</t>
  </si>
  <si>
    <t>《After Effects 高效学习指南：自学影视后期制作（全彩+视频）》</t>
  </si>
  <si>
    <t>梦尧</t>
  </si>
  <si>
    <t>2019-5-</t>
  </si>
  <si>
    <t>9787121358760  </t>
  </si>
  <si>
    <t>罗翔宇 赵倩 孟改正</t>
  </si>
  <si>
    <t>9787305171529</t>
  </si>
  <si>
    <t>2020级戏剧影视文学</t>
  </si>
  <si>
    <t>《艺术学概论》</t>
  </si>
  <si>
    <t>2020-1-</t>
  </si>
  <si>
    <t>影视名片研读</t>
  </si>
  <si>
    <t xml:space="preserve">《中外当代名作解读》 </t>
  </si>
  <si>
    <t>曹峻冰</t>
  </si>
  <si>
    <t xml:space="preserve"> 2008-3-</t>
  </si>
  <si>
    <t>9787106027834</t>
  </si>
  <si>
    <t>戏剧元素基础</t>
  </si>
  <si>
    <t>戏剧艺术十五讲(修订版)</t>
  </si>
  <si>
    <t>董健、马俊山</t>
  </si>
  <si>
    <t>2017-05-</t>
  </si>
  <si>
    <t>978-7-301-08947-7</t>
  </si>
  <si>
    <t xml:space="preserve">《中文版After effects CC影视特效制作208例 第2版》
</t>
  </si>
  <si>
    <t xml:space="preserve"> 吉家进 </t>
  </si>
  <si>
    <t>2017-4-</t>
  </si>
  <si>
    <t>9787115455277</t>
  </si>
  <si>
    <t>2019级戏剧影视文学</t>
  </si>
  <si>
    <t>当代新闻写作</t>
  </si>
  <si>
    <t>《新闻采访与写作》</t>
  </si>
  <si>
    <t>《新闻采访与写作》编写组</t>
  </si>
  <si>
    <t>2019-2-</t>
  </si>
  <si>
    <t>表演艺术教程</t>
  </si>
  <si>
    <t>林洪桐</t>
  </si>
  <si>
    <t>7-81004-829-5/N-477</t>
  </si>
  <si>
    <t>*视听语言A</t>
  </si>
  <si>
    <t>中国文学史</t>
  </si>
  <si>
    <t>中国文学十五讲</t>
  </si>
  <si>
    <t>周先慎</t>
  </si>
  <si>
    <t xml:space="preserve"> 2014-5-</t>
  </si>
  <si>
    <t>9787301241929</t>
  </si>
  <si>
    <t>影视编剧教程</t>
  </si>
  <si>
    <t>戏剧剧作分析</t>
  </si>
  <si>
    <t xml:space="preserve">《戏剧鉴赏》 </t>
  </si>
  <si>
    <t>刘立滨,杨占坤</t>
  </si>
  <si>
    <t>:北京大学出版社</t>
  </si>
  <si>
    <t>2018年09月</t>
  </si>
  <si>
    <t>9787301297872</t>
  </si>
  <si>
    <t>2018级戏剧影视文学（戏剧方向）</t>
  </si>
  <si>
    <t>戏剧学概论</t>
  </si>
  <si>
    <t>舞台剧文案写作</t>
  </si>
  <si>
    <t>剧本写作元素练习方法(修订版)</t>
  </si>
  <si>
    <t>吕永华</t>
  </si>
  <si>
    <t>9787104047742</t>
  </si>
  <si>
    <t>多幕剧舞台创作</t>
  </si>
  <si>
    <t>《戏剧表演基础》</t>
  </si>
  <si>
    <t>梁伯龙</t>
  </si>
  <si>
    <t>2004-11-</t>
  </si>
  <si>
    <t>9787503921353</t>
  </si>
  <si>
    <t>不用管了</t>
  </si>
  <si>
    <t>待定</t>
  </si>
  <si>
    <t>经典电影剧作分析</t>
  </si>
  <si>
    <t>2018级戏剧影视文学（影视剧方向）</t>
  </si>
  <si>
    <t>影视剧改编</t>
  </si>
  <si>
    <t>《电视剧改编教程》</t>
  </si>
  <si>
    <t>张巍</t>
  </si>
  <si>
    <t>2014-9-</t>
  </si>
  <si>
    <t>9787106039943</t>
  </si>
  <si>
    <t>影视文案写作</t>
  </si>
  <si>
    <t>《影视媒体文案写作》</t>
  </si>
  <si>
    <t xml:space="preserve">高超 杨开源 柯婧 </t>
  </si>
  <si>
    <t xml:space="preserve"> 2017-</t>
  </si>
  <si>
    <t>9787568902809</t>
  </si>
  <si>
    <t>原创电影剧本创作</t>
  </si>
  <si>
    <t>电影剧作问题攻略</t>
  </si>
  <si>
    <t>[美]悉德·菲尔德</t>
  </si>
  <si>
    <t>9787550285460</t>
  </si>
  <si>
    <r>
      <rPr>
        <sz val="9"/>
        <color theme="1"/>
        <rFont val="宋体"/>
        <charset val="134"/>
      </rPr>
      <t>微电影创作</t>
    </r>
    <r>
      <rPr>
        <sz val="9"/>
        <rFont val="宋体"/>
        <charset val="134"/>
      </rPr>
      <t>C</t>
    </r>
  </si>
  <si>
    <t>《一个微电影的诞生》</t>
  </si>
  <si>
    <t>下木建春（日）</t>
  </si>
  <si>
    <t xml:space="preserve"> 2017-5-</t>
  </si>
  <si>
    <t>97875586003341</t>
  </si>
  <si>
    <r>
      <rPr>
        <sz val="11"/>
        <color theme="1"/>
        <rFont val="宋体"/>
        <charset val="134"/>
        <scheme val="minor"/>
      </rPr>
      <t>574</t>
    </r>
    <r>
      <rPr>
        <sz val="11"/>
        <color theme="1"/>
        <rFont val="宋体"/>
        <charset val="134"/>
        <scheme val="minor"/>
      </rPr>
      <t>/583</t>
    </r>
  </si>
  <si>
    <t>风光摄影</t>
  </si>
  <si>
    <t xml:space="preserve"> 美国纽约摄影学院--摄影教材（最新修订版）(上下册) </t>
  </si>
  <si>
    <t>唐▪谢夫DonaldAlexanderSheff</t>
  </si>
  <si>
    <t>2010-08-</t>
  </si>
  <si>
    <t>21027025</t>
  </si>
  <si>
    <t>2020级影视摄影与制作</t>
  </si>
  <si>
    <t>影视制片管理</t>
  </si>
  <si>
    <t xml:space="preserve">完全制片手册  </t>
  </si>
  <si>
    <t>Eve Light Honthaner</t>
  </si>
  <si>
    <t>2014-5-</t>
  </si>
  <si>
    <t>9787115348470</t>
  </si>
  <si>
    <t>2019级影视摄影与制作</t>
  </si>
  <si>
    <t>美术技巧</t>
  </si>
  <si>
    <t>设计美术基础</t>
  </si>
  <si>
    <t>宋雄、徐君永、朱妮迈 著</t>
  </si>
  <si>
    <t>9787568063036</t>
  </si>
  <si>
    <t>达芬奇调色技巧-1</t>
  </si>
  <si>
    <t xml:space="preserve">《调色师手册 电影和视频调色专业技法 第2版》            </t>
  </si>
  <si>
    <t>Alexis,Van,Hurkma</t>
  </si>
  <si>
    <t>9787115453617</t>
  </si>
  <si>
    <t xml:space="preserve">Adobe After Effects 2020 基础培训教材 </t>
  </si>
  <si>
    <t xml:space="preserve">王琦 </t>
  </si>
  <si>
    <t xml:space="preserve">2020-11- </t>
  </si>
  <si>
    <t>9787115547347</t>
  </si>
  <si>
    <t>摄影技巧</t>
  </si>
  <si>
    <t>电影镜头设计-从构思到银幕（25周年纪念版）</t>
  </si>
  <si>
    <t>电影故事片摄影创作</t>
  </si>
  <si>
    <t>2018级影视摄影与制作</t>
  </si>
  <si>
    <t>电影故事片摄影欣赏</t>
  </si>
  <si>
    <t>影视特效-2</t>
  </si>
  <si>
    <t>影视动画后期特效制作</t>
  </si>
  <si>
    <t>杨琴</t>
  </si>
  <si>
    <t>9787113269616</t>
  </si>
  <si>
    <t>三维影像制作基础</t>
  </si>
  <si>
    <t>《中文版3ds max2016实用教程》</t>
  </si>
  <si>
    <t>时代印象</t>
  </si>
  <si>
    <t>2018-9-</t>
  </si>
  <si>
    <t>9787115478573</t>
  </si>
  <si>
    <t>达芬奇调色技巧-2</t>
  </si>
  <si>
    <t xml:space="preserve">《数字调色的艺术：图解DaVinci Resolve》    </t>
  </si>
  <si>
    <t xml:space="preserve"> 张宁，何潞申</t>
  </si>
  <si>
    <t>2015-2-</t>
  </si>
  <si>
    <t>9787121251320</t>
  </si>
  <si>
    <t>2020级影视编导专科</t>
  </si>
  <si>
    <t xml:space="preserve">   影视编导基础   </t>
  </si>
  <si>
    <t>《影视导演基础》</t>
  </si>
  <si>
    <t>2018-2-</t>
  </si>
  <si>
    <t>978565719592</t>
  </si>
  <si>
    <t>新闻采访学</t>
  </si>
  <si>
    <t>电视栏目编辑</t>
  </si>
  <si>
    <t>2019级影视编导专科</t>
  </si>
  <si>
    <t>2020-01-</t>
  </si>
  <si>
    <t>2020级广播电视节目制作专科</t>
  </si>
  <si>
    <t>影视编导基础</t>
  </si>
  <si>
    <t>苹果视频编辑</t>
  </si>
  <si>
    <t>2019级广播电视节目制作专科</t>
  </si>
  <si>
    <t>影视照明</t>
  </si>
  <si>
    <t>刘永泗、刘莘莘</t>
  </si>
  <si>
    <t>2015-6-</t>
  </si>
  <si>
    <t>978-7-5502-5042-0</t>
  </si>
  <si>
    <t>电视节目制作与策划</t>
  </si>
  <si>
    <t>2019-1-</t>
  </si>
  <si>
    <t>978-7-5657-1096</t>
  </si>
  <si>
    <t>2019级音像技术专科</t>
  </si>
  <si>
    <r>
      <rPr>
        <sz val="9"/>
        <color rgb="FF00B0F0"/>
        <rFont val="宋体"/>
        <charset val="134"/>
      </rPr>
      <t>录音技术实操</t>
    </r>
    <r>
      <rPr>
        <sz val="9"/>
        <color rgb="FF00B0F0"/>
        <rFont val="Times New Roman"/>
        <charset val="134"/>
      </rPr>
      <t>2</t>
    </r>
  </si>
  <si>
    <t>影视录音工艺与技巧</t>
  </si>
  <si>
    <t>王珏</t>
  </si>
  <si>
    <t>数字校色</t>
  </si>
  <si>
    <t>影视声音设计</t>
  </si>
  <si>
    <t>视觉传达创意与制作</t>
  </si>
  <si>
    <t>《手把手教你学网页美工设计》</t>
  </si>
  <si>
    <t> TOPART视觉研究室</t>
  </si>
  <si>
    <t>2017-9-</t>
  </si>
  <si>
    <t>9787122297860</t>
  </si>
  <si>
    <t>2019级影视多媒体技术专科</t>
  </si>
  <si>
    <t>多媒体网页设计与制作</t>
  </si>
  <si>
    <t>《网页设计与制作项目教程》</t>
  </si>
  <si>
    <t>2017-</t>
  </si>
  <si>
    <t xml:space="preserve">9787115439352 </t>
  </si>
  <si>
    <t>《影视录音工艺与技巧》</t>
  </si>
  <si>
    <t>2016-11-</t>
  </si>
  <si>
    <t>9787565718380</t>
  </si>
  <si>
    <t>2019级文化创意与策划专科</t>
  </si>
  <si>
    <t>影视创意与项目策划</t>
  </si>
  <si>
    <t xml:space="preserve">《创意制片完全手册：从项目策划到营销发行》 
</t>
  </si>
  <si>
    <t>莫琳·瑞安 </t>
  </si>
  <si>
    <t xml:space="preserve">2015- </t>
  </si>
  <si>
    <t>9787550239579</t>
  </si>
  <si>
    <t>实用普通话教程</t>
  </si>
  <si>
    <t>贺又宁</t>
  </si>
  <si>
    <t>9787303196258</t>
  </si>
  <si>
    <t>会务管理与执行</t>
  </si>
  <si>
    <t>高效会议管理全案-会前、会中、会后的管理实战技巧</t>
  </si>
  <si>
    <t xml:space="preserve">轩英博 </t>
  </si>
  <si>
    <t>中国经济出版社</t>
  </si>
  <si>
    <t>9787513653756</t>
  </si>
  <si>
    <t>音视频APP软件操作技巧</t>
  </si>
  <si>
    <t xml:space="preserve">App及手机网页设计 JQuery mobile从入门到精通 </t>
  </si>
  <si>
    <t>巅峰卓越</t>
  </si>
  <si>
    <t>2017年第一版</t>
  </si>
  <si>
    <t>9787115415745</t>
  </si>
  <si>
    <t>2018级表演本科1-15班</t>
  </si>
  <si>
    <t>戏剧</t>
  </si>
  <si>
    <t>原创戏剧孵化</t>
  </si>
  <si>
    <t>沿用之前教材</t>
  </si>
  <si>
    <t>2018级表演本科1-5班</t>
  </si>
  <si>
    <t>舞台技能技巧2</t>
  </si>
  <si>
    <t>无合适教材，教师准备讲义</t>
  </si>
  <si>
    <t>舞台管理实操</t>
  </si>
  <si>
    <t>戏剧作品赏析2</t>
  </si>
  <si>
    <t>认识戏剧</t>
  </si>
  <si>
    <t>埃德温·威尔森</t>
  </si>
  <si>
    <t>四川人民出版社</t>
  </si>
  <si>
    <t>2019.09.01</t>
  </si>
  <si>
    <t>9787220109164</t>
  </si>
  <si>
    <t>舞台设计</t>
  </si>
  <si>
    <t>胡佐</t>
  </si>
  <si>
    <t>2018.01.01</t>
  </si>
  <si>
    <t>9787558604652</t>
  </si>
  <si>
    <t>2018级表演本科1-5.8.9班</t>
  </si>
  <si>
    <t>影视短片创作</t>
  </si>
  <si>
    <t>2018级表演本科6.7班
2018级表演本科16班（国际班）</t>
  </si>
  <si>
    <t>音视频编辑</t>
  </si>
  <si>
    <t>adobe premiere pro cc2018经典教程</t>
  </si>
  <si>
    <t>英 马克西姆.亚戈</t>
  </si>
  <si>
    <t>2018.11</t>
  </si>
  <si>
    <t>经典影片分析2</t>
  </si>
  <si>
    <t>表演教学法2</t>
  </si>
  <si>
    <t>2018级表演本科8班</t>
  </si>
  <si>
    <t>台词教学法2</t>
  </si>
  <si>
    <t>课本剧创作</t>
  </si>
  <si>
    <t>课本剧与写作</t>
  </si>
  <si>
    <t>许织云</t>
  </si>
  <si>
    <t>崇文书局</t>
  </si>
  <si>
    <t>2019.7.1</t>
  </si>
  <si>
    <t>9787570305094</t>
  </si>
  <si>
    <t>教育心理学</t>
  </si>
  <si>
    <t>当代教育心理学  第三版</t>
  </si>
  <si>
    <t>陈琦、刘儒德</t>
  </si>
  <si>
    <t>9787303241576</t>
  </si>
  <si>
    <t>儿童剧目排演</t>
  </si>
  <si>
    <t>2018级表演本科9班</t>
  </si>
  <si>
    <t>儿童剧演唱技巧2</t>
  </si>
  <si>
    <t>儿童剧形体表现2</t>
  </si>
  <si>
    <t>戏剧影视项目策划2</t>
  </si>
  <si>
    <t>2018级表演本科10.11班</t>
  </si>
  <si>
    <t>纪录片制作</t>
  </si>
  <si>
    <t>纪录片创作完全手册</t>
  </si>
  <si>
    <t xml:space="preserve"> 迈克尔·拉毕格</t>
  </si>
  <si>
    <t>9787220107900</t>
  </si>
  <si>
    <t>音视频编辑 </t>
  </si>
  <si>
    <t>Adobe After Effects CC2018经典教程</t>
  </si>
  <si>
    <t>9787115492517</t>
  </si>
  <si>
    <t>新媒体表演2</t>
  </si>
  <si>
    <t>2018级表演本科12班</t>
  </si>
  <si>
    <t>新媒体直播2</t>
  </si>
  <si>
    <t>新媒体后期技术</t>
  </si>
  <si>
    <t>新媒体营销（网络营销新视角）</t>
  </si>
  <si>
    <t>戴鑫</t>
  </si>
  <si>
    <t>9787111583042</t>
  </si>
  <si>
    <t>影视配音2</t>
  </si>
  <si>
    <t>2018级表演本科13-15班</t>
  </si>
  <si>
    <t>小说、广播剧演播2</t>
  </si>
  <si>
    <t>有声语言能力塑造2</t>
  </si>
  <si>
    <t>动漫配音2</t>
  </si>
  <si>
    <t>电视节目主持2</t>
  </si>
  <si>
    <t>综艺娱乐节目主持概论</t>
  </si>
  <si>
    <t>刘洋  林海</t>
  </si>
  <si>
    <t>2007.6.1</t>
  </si>
  <si>
    <t>9787810859370</t>
  </si>
  <si>
    <t>独幕剧排演</t>
  </si>
  <si>
    <t>表演片段教程</t>
  </si>
  <si>
    <t>2019级表演本科1-18班
2019级表演本科19班（国际班）
2019级表演艺术专科03班（国际班）</t>
  </si>
  <si>
    <t>语言艺术处理</t>
  </si>
  <si>
    <t>戏剧形体（戏曲身段）2</t>
  </si>
  <si>
    <t>戏剧形体（把子功）2</t>
  </si>
  <si>
    <t>表演大师作品分析</t>
  </si>
  <si>
    <t>无教材(没有合适的教材可定）</t>
  </si>
  <si>
    <t>2019级表演本科1-18班</t>
  </si>
  <si>
    <t>化妆技巧2</t>
  </si>
  <si>
    <t>戏剧音乐元素及演唱训练2</t>
  </si>
  <si>
    <t>戏剧表演基础</t>
  </si>
  <si>
    <t>梁伯龙 李月</t>
  </si>
  <si>
    <t>2020级表演本科1-19班
2020级表演本科20班（国际班）
2020级表演艺术专科02班（国际班）</t>
  </si>
  <si>
    <t>语言技巧1</t>
  </si>
  <si>
    <t>演员艺术语言基本技巧</t>
  </si>
  <si>
    <t>赵沨</t>
  </si>
  <si>
    <t>普通话语音与发声</t>
  </si>
  <si>
    <t>林鸿</t>
  </si>
  <si>
    <t>声乐2</t>
  </si>
  <si>
    <t>视唱练耳（第一册第一分册）</t>
  </si>
  <si>
    <t>亨利·雷蒙恩</t>
  </si>
  <si>
    <t>2020级表演本科1-19班，
2020级表演本科20班（国际班）
2020级表演艺术专科02班（国际班）2020级表演本科20,21</t>
  </si>
  <si>
    <t>2020级表演本科1-19班
2020级表演本科20班（国际班）</t>
  </si>
  <si>
    <t>戏剧概论</t>
  </si>
  <si>
    <t>2020级表演本科1-19班，2020级表演本科20,21</t>
  </si>
  <si>
    <t>戏剧小品创作技巧2</t>
  </si>
  <si>
    <t>编剧理论与技巧</t>
  </si>
  <si>
    <t>顾仲彝</t>
  </si>
  <si>
    <t>2020级表演本科1-19班</t>
  </si>
  <si>
    <r>
      <rPr>
        <b/>
        <sz val="9"/>
        <color indexed="8"/>
        <rFont val="宋体"/>
        <charset val="134"/>
      </rPr>
      <t>音视频</t>
    </r>
    <r>
      <rPr>
        <b/>
        <sz val="9"/>
        <color indexed="8"/>
        <rFont val="Times New Roman"/>
        <charset val="134"/>
      </rPr>
      <t>APP</t>
    </r>
    <r>
      <rPr>
        <b/>
        <sz val="9"/>
        <color indexed="8"/>
        <rFont val="宋体"/>
        <charset val="134"/>
      </rPr>
      <t>软件操作技巧</t>
    </r>
  </si>
  <si>
    <t>2018级艺术教育本科1班</t>
  </si>
  <si>
    <t>艺术教育学概论</t>
  </si>
  <si>
    <t>艺术教育学研究</t>
  </si>
  <si>
    <t>周爱宝</t>
  </si>
  <si>
    <t>沈阳出版社</t>
  </si>
  <si>
    <t>9787544169233</t>
  </si>
  <si>
    <t>综合艺术创作原理与实践3-课本剧、儿童剧教学实践操作</t>
  </si>
  <si>
    <t>儿童戏剧创编与表演（第二版）</t>
  </si>
  <si>
    <t>方先义</t>
  </si>
  <si>
    <t>9787305215513</t>
  </si>
  <si>
    <t>艺术教育心理学</t>
  </si>
  <si>
    <t>当代教育心理学</t>
  </si>
  <si>
    <t>艺术创作原理2-导演创作法</t>
  </si>
  <si>
    <t>导演学基础教程</t>
  </si>
  <si>
    <t>2019级艺术教育本科1班</t>
  </si>
  <si>
    <t>艺术技能训练2-影视片段排演</t>
  </si>
  <si>
    <t>王家元 章涵 何柯润</t>
  </si>
  <si>
    <t>教育科学</t>
  </si>
  <si>
    <t>荣格心理学</t>
  </si>
  <si>
    <t>约兰德·雅各比</t>
  </si>
  <si>
    <t>生活·读书·新知三联书店</t>
  </si>
  <si>
    <t xml:space="preserve">2020年08月 </t>
  </si>
  <si>
    <t>9787108060372</t>
  </si>
  <si>
    <t>现代教育技术2-电视画面编辑</t>
  </si>
  <si>
    <t>张维青等著</t>
  </si>
  <si>
    <t>2020年08月</t>
  </si>
  <si>
    <t>2020级艺术教育本科1班</t>
  </si>
  <si>
    <t>艺术技能训练4-化妆</t>
  </si>
  <si>
    <t>化妆基础进阶教材</t>
  </si>
  <si>
    <t>朱霖</t>
  </si>
  <si>
    <t>2019年05月第一版</t>
  </si>
  <si>
    <t>9787518423545</t>
  </si>
  <si>
    <r>
      <rPr>
        <b/>
        <sz val="9"/>
        <color indexed="8"/>
        <rFont val="宋体"/>
        <charset val="134"/>
      </rPr>
      <t>艺术技能训练5-</t>
    </r>
    <r>
      <rPr>
        <b/>
        <sz val="9"/>
        <color indexed="8"/>
        <rFont val="宋体"/>
        <charset val="134"/>
      </rPr>
      <t>普通话语音实训</t>
    </r>
  </si>
  <si>
    <t>中央戏剧学院台词研究室</t>
  </si>
  <si>
    <t>艺术技能训练6-舞蹈技能训练</t>
  </si>
  <si>
    <t>中国少数民族民间舞教程</t>
  </si>
  <si>
    <t>韩萍 郭磊</t>
  </si>
  <si>
    <t>2004年9月</t>
  </si>
  <si>
    <t>9787040159271</t>
  </si>
  <si>
    <t>剧本写作2</t>
  </si>
  <si>
    <t>上海人民出版社</t>
  </si>
  <si>
    <r>
      <rPr>
        <b/>
        <sz val="9"/>
        <color rgb="FF000000"/>
        <rFont val="宋体"/>
        <charset val="134"/>
      </rPr>
      <t>2016年</t>
    </r>
    <r>
      <rPr>
        <b/>
        <sz val="9"/>
        <rFont val="Times New Roman"/>
        <charset val="134"/>
      </rPr>
      <t>1</t>
    </r>
    <r>
      <rPr>
        <b/>
        <sz val="9"/>
        <rFont val="宋体"/>
        <charset val="134"/>
      </rPr>
      <t>月第</t>
    </r>
    <r>
      <rPr>
        <b/>
        <sz val="9"/>
        <rFont val="Times New Roman"/>
        <charset val="134"/>
      </rPr>
      <t>1</t>
    </r>
    <r>
      <rPr>
        <b/>
        <sz val="9"/>
        <rFont val="宋体"/>
        <charset val="134"/>
      </rPr>
      <t>版</t>
    </r>
  </si>
  <si>
    <t>9787207135284</t>
  </si>
  <si>
    <t>2018级戏剧影视导演本科4.5班</t>
  </si>
  <si>
    <t>导演创作2</t>
  </si>
  <si>
    <t>视听语言2</t>
  </si>
  <si>
    <t xml:space="preserve">导演技巧          </t>
  </si>
  <si>
    <t>戏剧导演</t>
  </si>
  <si>
    <t>张仲年</t>
  </si>
  <si>
    <t>9787104016175</t>
  </si>
  <si>
    <t>2019级戏剧影视导演本科4.5班</t>
  </si>
  <si>
    <t>2007/4/1/</t>
  </si>
  <si>
    <t>978750393228</t>
  </si>
  <si>
    <t>舞台美术基础2</t>
  </si>
  <si>
    <t xml:space="preserve">编剧基础  </t>
  </si>
  <si>
    <t>上海戏剧学院编剧学教材丛书：戏剧小品剧作教程</t>
  </si>
  <si>
    <t>孙祖平</t>
  </si>
  <si>
    <t>9787208134867</t>
  </si>
  <si>
    <t xml:space="preserve">表演基础2     </t>
  </si>
  <si>
    <t>表演训练法</t>
  </si>
  <si>
    <t>2017年4月第一版</t>
  </si>
  <si>
    <t>9787550296015</t>
  </si>
  <si>
    <t>2020级戏剧影视导演本科4.5班</t>
  </si>
  <si>
    <t>语言技巧训练</t>
  </si>
  <si>
    <t xml:space="preserve">戏剧形体2      </t>
  </si>
  <si>
    <t>实践性较强，无合适教材，教师自备讲义</t>
  </si>
  <si>
    <t>'9787115415745</t>
  </si>
  <si>
    <t>2019级表演艺术专科1.2班</t>
  </si>
  <si>
    <t>影视动画配音艺术</t>
  </si>
  <si>
    <t>影视配音艺术（第二版）</t>
  </si>
  <si>
    <t>王明军 阎亮</t>
  </si>
  <si>
    <t>9787565711305</t>
  </si>
  <si>
    <t>重复</t>
  </si>
  <si>
    <t>曲艺基础训练2</t>
  </si>
  <si>
    <t>无教材(实践性强，没有合适的教材可定）</t>
  </si>
  <si>
    <t>纪录片配音</t>
  </si>
  <si>
    <t>录音技术</t>
  </si>
  <si>
    <t>实用录音技术</t>
  </si>
  <si>
    <t>bruce bartlett</t>
  </si>
  <si>
    <t>9787115217189</t>
  </si>
  <si>
    <t>片段排演</t>
  </si>
  <si>
    <t>2020级表演艺术专科1班</t>
  </si>
  <si>
    <t>语言技巧</t>
  </si>
  <si>
    <t>声乐基本功训练</t>
  </si>
  <si>
    <t>中外代表性舞蹈</t>
  </si>
  <si>
    <t>剧目排演</t>
  </si>
  <si>
    <t>2019级戏剧影视表演专科1班</t>
  </si>
  <si>
    <t>话筒前艺术</t>
  </si>
  <si>
    <t>中外话剧史</t>
  </si>
  <si>
    <t>刘彦君</t>
  </si>
  <si>
    <t>广西师范大学出版社</t>
  </si>
  <si>
    <t>9787559815668</t>
  </si>
  <si>
    <t>影视后期制作</t>
  </si>
  <si>
    <t>arobe premiere pro cc2019经典教程（彩色版）</t>
  </si>
  <si>
    <r>
      <rPr>
        <b/>
        <sz val="9"/>
        <color rgb="FF00B0F0"/>
        <rFont val="宋体"/>
        <charset val="134"/>
      </rPr>
      <t>演唱综合训练</t>
    </r>
    <r>
      <rPr>
        <sz val="9"/>
        <color rgb="FF00B0F0"/>
        <rFont val="Times New Roman"/>
        <charset val="134"/>
      </rPr>
      <t>2</t>
    </r>
  </si>
  <si>
    <r>
      <rPr>
        <b/>
        <sz val="9"/>
        <color rgb="FF00B0F0"/>
        <rFont val="宋体"/>
        <charset val="134"/>
      </rPr>
      <t>形体综合训练</t>
    </r>
    <r>
      <rPr>
        <sz val="9"/>
        <color rgb="FF00B0F0"/>
        <rFont val="Times New Roman"/>
        <charset val="134"/>
      </rPr>
      <t>2</t>
    </r>
  </si>
  <si>
    <t>2001-05</t>
  </si>
  <si>
    <t>2020级表演本科21,22班</t>
  </si>
  <si>
    <t>戏美</t>
  </si>
  <si>
    <t>不订教材</t>
  </si>
  <si>
    <t>时装广告摄影</t>
  </si>
  <si>
    <t>拍出绝世美资</t>
  </si>
  <si>
    <t>Roberto Valenzuela(美）</t>
  </si>
  <si>
    <t>2015-01-01</t>
  </si>
  <si>
    <t>9787115372109</t>
  </si>
  <si>
    <t>19级表演本科20班,21班,专科1班,2班</t>
  </si>
  <si>
    <t>时尚买手</t>
  </si>
  <si>
    <t>时装买手实用手册（第2版）</t>
  </si>
  <si>
    <t>冷芸</t>
  </si>
  <si>
    <t>中国纺织出版社</t>
  </si>
  <si>
    <t>978-7-5180-2439-1</t>
  </si>
  <si>
    <t>2018级表演本科17，18班</t>
  </si>
  <si>
    <t>服装陈列设计</t>
  </si>
  <si>
    <t>服装展示设计（第2版）</t>
  </si>
  <si>
    <t>张立</t>
  </si>
  <si>
    <t>北京理工大学出版社</t>
  </si>
  <si>
    <t xml:space="preserve">2017年05月 </t>
  </si>
  <si>
    <t>978-7-5180-3123-8</t>
  </si>
  <si>
    <t>19级表演本科20,21班，19级服装表演专科1,2班</t>
  </si>
  <si>
    <t>时尚流行趋势</t>
  </si>
  <si>
    <t>服装流行趋势（第二版）</t>
  </si>
  <si>
    <t>穆慧玲</t>
  </si>
  <si>
    <t>东华大学出版社</t>
  </si>
  <si>
    <t>9787566916235</t>
  </si>
  <si>
    <t>18级表演本科17,18班</t>
  </si>
  <si>
    <t>服装市场营销</t>
  </si>
  <si>
    <t>品牌服装产品策划（第二版）</t>
  </si>
  <si>
    <t>施静</t>
  </si>
  <si>
    <t>9787122234537</t>
  </si>
  <si>
    <t>2018级表演本科17,18班</t>
  </si>
  <si>
    <t>服装工艺</t>
  </si>
  <si>
    <t>时装设计元素：结构与工艺</t>
  </si>
  <si>
    <t>安妮特.费舍尔</t>
  </si>
  <si>
    <t xml:space="preserve"> 2019年1月</t>
  </si>
  <si>
    <t>9787506462600</t>
  </si>
  <si>
    <t>服装结构</t>
  </si>
  <si>
    <t>服装结构设计—女装篇</t>
  </si>
  <si>
    <t xml:space="preserve">吴琼 </t>
  </si>
  <si>
    <t>2019年6月</t>
  </si>
  <si>
    <t>9787518056477</t>
  </si>
  <si>
    <t>塑身营养学</t>
  </si>
  <si>
    <t>运动营养学</t>
  </si>
  <si>
    <t>张蕴琨，金其贯</t>
  </si>
  <si>
    <t>9787040521580</t>
  </si>
  <si>
    <t>20级表演本科21,22班，2020级服装表演专科1,2班</t>
  </si>
  <si>
    <t>时尚产品创意设计</t>
  </si>
  <si>
    <t>服装创意设计</t>
  </si>
  <si>
    <t>张金滨</t>
  </si>
  <si>
    <t>2016-07-01</t>
  </si>
  <si>
    <t>9787518026852</t>
  </si>
  <si>
    <t>2019级表演本科20，21班,专科1，2班</t>
  </si>
  <si>
    <t>时尚视觉制作</t>
  </si>
  <si>
    <t>视觉传达设计手册</t>
  </si>
  <si>
    <t>齐琦</t>
  </si>
  <si>
    <t>2020-08-01</t>
  </si>
  <si>
    <t>9787302556718</t>
  </si>
  <si>
    <t>2018级表演本科17,18班,专科1班</t>
  </si>
  <si>
    <t>戏剧概论（20级这学期已经发了，下学期沿用）</t>
  </si>
  <si>
    <t>大学生中外音乐欣赏</t>
  </si>
  <si>
    <t>严可</t>
  </si>
  <si>
    <t>2017-11-01</t>
  </si>
  <si>
    <t>9787517057994</t>
  </si>
  <si>
    <t>2020级服装表演专科01,02班</t>
  </si>
  <si>
    <t>时尚品牌文化</t>
  </si>
  <si>
    <t>服装和时尚简史</t>
  </si>
  <si>
    <t>詹姆斯 拉韦尔</t>
  </si>
  <si>
    <t>9787551414227</t>
  </si>
  <si>
    <t>服装结构基础</t>
  </si>
  <si>
    <t>女装纸样设计原理与应用</t>
  </si>
  <si>
    <t>刘瑞璞</t>
  </si>
  <si>
    <t>9787518026333</t>
  </si>
  <si>
    <t>2020级服装与服饰设计本1、本2</t>
  </si>
  <si>
    <t>专题设计2（戏剧影视服装）</t>
  </si>
  <si>
    <t>戏剧服装设计与手绘效果图表现</t>
  </si>
  <si>
    <t>潘健华</t>
  </si>
  <si>
    <t>978-7-81111-562-8/J·082</t>
  </si>
  <si>
    <t>2019级服装与服饰设计本1、本2</t>
  </si>
  <si>
    <t>服饰形象设计</t>
  </si>
  <si>
    <t>化妆造型设计</t>
  </si>
  <si>
    <t>2018级服装与服饰设计本1</t>
  </si>
  <si>
    <t>专题设计3(创意时装)</t>
  </si>
  <si>
    <t>《服装创意设计》</t>
  </si>
  <si>
    <t>王莉诗　张文辉</t>
  </si>
  <si>
    <t xml:space="preserve"> 中国海洋大学出版社</t>
  </si>
  <si>
    <t>978-7-5670-2105-1</t>
  </si>
  <si>
    <t>2019级服装与服饰设计专1专2</t>
  </si>
  <si>
    <t>专题设计4(创意时装)</t>
  </si>
  <si>
    <t>创意思维训练(非常规面料设计)</t>
  </si>
  <si>
    <t>《服装面料创意设计》</t>
  </si>
  <si>
    <t>骞海青</t>
  </si>
  <si>
    <t>2019年3月第1版</t>
  </si>
  <si>
    <t>9787566915115</t>
  </si>
  <si>
    <t>创意版式设计(作品集制作)</t>
  </si>
  <si>
    <t>《国际服装效果图表现技法:服装作品集制作过程详解》</t>
  </si>
  <si>
    <t>(美)凯瑟琳·哈根，(美)朱莉·霍林格</t>
  </si>
  <si>
    <t>9787566909114</t>
  </si>
  <si>
    <t>服饰采风</t>
  </si>
  <si>
    <t>中国传统服饰文化与装饰工艺品研究</t>
  </si>
  <si>
    <t>张媛媛，成国良，孙振可，董辉 著</t>
  </si>
  <si>
    <t>9787518041428</t>
  </si>
  <si>
    <t>2019级服装与服饰设计专1专2，2018级服装与服饰设计本1</t>
  </si>
  <si>
    <t>鞋帽设计与制作</t>
  </si>
  <si>
    <t>服饰配件设计与应用</t>
  </si>
  <si>
    <t>谢琴，陈于依澜，邵翃恩，朱文副</t>
  </si>
  <si>
    <t>2019-11</t>
  </si>
  <si>
    <t>9787518065455</t>
  </si>
  <si>
    <t>18级服装与服饰设计本1</t>
  </si>
  <si>
    <t>传统首饰设计与制作</t>
  </si>
  <si>
    <t>贵金属材料与首饰制作</t>
  </si>
  <si>
    <t>徐植</t>
  </si>
  <si>
    <t>2017-12</t>
  </si>
  <si>
    <t>9787558605697</t>
  </si>
  <si>
    <t>19级服装与服饰设计本1、2</t>
  </si>
  <si>
    <t>影视艺术概论</t>
  </si>
  <si>
    <t>詹庆生</t>
  </si>
  <si>
    <t>2018年月第 1版</t>
  </si>
  <si>
    <t>9787302470915</t>
  </si>
  <si>
    <t>服装立体裁剪基础</t>
  </si>
  <si>
    <t>《服装立体裁剪（基础篇）》</t>
  </si>
  <si>
    <t>刘咏梅</t>
  </si>
  <si>
    <t xml:space="preserve"> 2018年06月</t>
  </si>
  <si>
    <t>9787566910776</t>
  </si>
  <si>
    <t>2020级服装与服饰设计专业本科一、二班</t>
  </si>
  <si>
    <t>服装结构设计3（男装）</t>
  </si>
  <si>
    <t>男装结构与纸样设计</t>
  </si>
  <si>
    <t>（韩）金明玉（美）金仁珠</t>
  </si>
  <si>
    <t>2018/10/1</t>
  </si>
  <si>
    <t>9787566915245</t>
  </si>
  <si>
    <t>19级服装与服饰设计专科1.2班</t>
  </si>
  <si>
    <r>
      <rPr>
        <sz val="10"/>
        <rFont val="宋体"/>
        <charset val="134"/>
      </rPr>
      <t>服装工艺与制作</t>
    </r>
    <r>
      <rPr>
        <sz val="10"/>
        <rFont val="宋体"/>
        <charset val="134"/>
      </rPr>
      <t>3</t>
    </r>
    <r>
      <rPr>
        <sz val="10"/>
        <rFont val="宋体"/>
        <charset val="134"/>
      </rPr>
      <t>（男装）</t>
    </r>
  </si>
  <si>
    <t>《服装缝制工艺》男装篇</t>
  </si>
  <si>
    <t>陆鑫，穆红，滕洪军</t>
  </si>
  <si>
    <t>/2019年3月</t>
  </si>
  <si>
    <t>9787518057016</t>
  </si>
  <si>
    <t>服装品牌与市场策略</t>
  </si>
  <si>
    <t>《服装品牌运营》</t>
  </si>
  <si>
    <t>朱伟明</t>
  </si>
  <si>
    <t>2016年07月</t>
  </si>
  <si>
    <t>面料印染设计</t>
  </si>
  <si>
    <t xml:space="preserve"> 《手工印染艺术教程（第三版）》</t>
  </si>
  <si>
    <t>汪芳 绍甲信</t>
  </si>
  <si>
    <t>9787566912664</t>
  </si>
  <si>
    <t>服装电子商务</t>
  </si>
  <si>
    <t xml:space="preserve"> 《服装电子商务》</t>
  </si>
  <si>
    <t>单红忠</t>
  </si>
  <si>
    <t>9787518035427</t>
  </si>
  <si>
    <t>戏剧影视服装制作</t>
  </si>
  <si>
    <t>图解服装裁剪与缝纫工艺：成衣篇</t>
  </si>
  <si>
    <t>刘锋、卢致文、吴改红</t>
  </si>
  <si>
    <t>2020年3月</t>
  </si>
  <si>
    <t>978-7-12-235734-2</t>
  </si>
  <si>
    <t>2019级服装与服饰设计本科01班/02班</t>
  </si>
  <si>
    <t>创意服装立体裁剪</t>
  </si>
  <si>
    <t>创意立裁</t>
  </si>
  <si>
    <t>邱佩娜</t>
  </si>
  <si>
    <t>978-7-51-800064-7</t>
  </si>
  <si>
    <t>2019级服装与服饰设计专科01班/02班；2018级服装与服饰设计本1</t>
  </si>
  <si>
    <t>19级服装与服饰设计专1、2</t>
  </si>
  <si>
    <t>服装定制</t>
  </si>
  <si>
    <t>《服装高级定制高级女装制作技术精解》</t>
  </si>
  <si>
    <t>［美］克莱尔b谢弗</t>
  </si>
  <si>
    <t>2018年3月1日</t>
  </si>
  <si>
    <t>9787-5669-13395</t>
  </si>
  <si>
    <t>2019级服装与服饰设计专科1、2班</t>
  </si>
  <si>
    <t>服装缝制工艺基础</t>
  </si>
  <si>
    <t>服装工艺设计与制作</t>
  </si>
  <si>
    <t>刘锋</t>
  </si>
  <si>
    <t>服装材料及改造</t>
  </si>
  <si>
    <t>服装材料与应用</t>
  </si>
  <si>
    <t>陈 洁  濮  微</t>
  </si>
  <si>
    <t>学林出版社</t>
  </si>
  <si>
    <t xml:space="preserve"> 2019.07</t>
  </si>
  <si>
    <t>978-7-5486-0391-7</t>
  </si>
  <si>
    <t>2020级服装与服饰设计本1.2</t>
  </si>
  <si>
    <t>造像之术</t>
  </si>
  <si>
    <t>布莱恩·史密斯</t>
  </si>
  <si>
    <t>9787115507778</t>
  </si>
  <si>
    <t>服装摄影</t>
  </si>
  <si>
    <t>光影艺术</t>
  </si>
  <si>
    <t>克里斯·奈特</t>
  </si>
  <si>
    <t>2020年4月</t>
  </si>
  <si>
    <t>9787115498489</t>
  </si>
  <si>
    <t>艺用服饰</t>
  </si>
  <si>
    <t>中外服装史</t>
  </si>
  <si>
    <t>贾玺增</t>
  </si>
  <si>
    <t>2018-03</t>
  </si>
  <si>
    <t>9787566913562</t>
  </si>
  <si>
    <t>2020级人物形象设计专1</t>
  </si>
  <si>
    <t>人物造型完整实施</t>
  </si>
  <si>
    <t>2005-11</t>
  </si>
  <si>
    <t>2018级戏剧影视美术设计本科4班</t>
  </si>
  <si>
    <t>立体剪裁</t>
  </si>
  <si>
    <t>《服装立体裁剪基础》</t>
  </si>
  <si>
    <t>陶辉</t>
  </si>
  <si>
    <t>2013-03</t>
  </si>
  <si>
    <t>9787566902405 </t>
  </si>
  <si>
    <t>2019级化妆本1、专1、专2</t>
  </si>
  <si>
    <t>影视服装设计基础</t>
  </si>
  <si>
    <t>影视服装设计</t>
  </si>
  <si>
    <t>王展</t>
  </si>
  <si>
    <t>9787106048228</t>
  </si>
  <si>
    <t>2019级戏剧影视美术设计本科4班</t>
  </si>
  <si>
    <t>人物造型服装制作</t>
  </si>
  <si>
    <t>服装制作基础事典</t>
  </si>
  <si>
    <t xml:space="preserve"> 郑淑玲</t>
  </si>
  <si>
    <t>河南科学技术出版社</t>
  </si>
  <si>
    <t>/ 2013.11（2019.8重印）</t>
  </si>
  <si>
    <t>2018级戏美本4班、2019级人物形象设计专1、专2班</t>
  </si>
  <si>
    <t>构成</t>
  </si>
  <si>
    <t>王磊</t>
  </si>
  <si>
    <t>2017-01</t>
  </si>
  <si>
    <t>9787531435068</t>
  </si>
  <si>
    <t>2019级人物形象设计专01、02，2019级戏剧影视美术设计本科04</t>
  </si>
  <si>
    <t>色彩学基础</t>
  </si>
  <si>
    <t>设计色彩</t>
  </si>
  <si>
    <t>白芸</t>
  </si>
  <si>
    <t>9787531447528</t>
  </si>
  <si>
    <t>2020级人物形象设计专01</t>
  </si>
  <si>
    <t>人物素描1</t>
  </si>
  <si>
    <t>《基础素描》</t>
  </si>
  <si>
    <t>王丽志 刘上冰 刘莉莉</t>
  </si>
  <si>
    <t>河北美术出版社</t>
  </si>
  <si>
    <t>/2019年8月</t>
  </si>
  <si>
    <t>9787531087656</t>
  </si>
  <si>
    <t>人物造型化妆发饰制作</t>
  </si>
  <si>
    <t>《珠光翠影-中国首饰史话》</t>
  </si>
  <si>
    <t>王苗</t>
  </si>
  <si>
    <t>延用云集凤钗</t>
  </si>
  <si>
    <t>2012年2月份</t>
  </si>
  <si>
    <t>9787515500362</t>
  </si>
  <si>
    <t>2019级人物形象设计专科1、2班
2018级戏剧影视美术设计本科4班</t>
  </si>
  <si>
    <t>戏曲化妆</t>
  </si>
  <si>
    <t>传统京剧旦角化妆技法</t>
  </si>
  <si>
    <t>马静</t>
  </si>
  <si>
    <t>2009年11月</t>
  </si>
  <si>
    <t>9787104031154</t>
  </si>
  <si>
    <t>2019级戏剧影视美术设计本科4班；2019级人物形象设计专科1班、2班</t>
  </si>
  <si>
    <t>模拟拍摄训练</t>
  </si>
  <si>
    <t>化妆造型师手册：影视、摄影与舞台化妆技巧（第2版）</t>
  </si>
  <si>
    <t>【美】Davis Mindy Hall</t>
  </si>
  <si>
    <t>2015年3月</t>
  </si>
  <si>
    <t>9787115382238</t>
  </si>
  <si>
    <t>影视美术设计概论（服装设计基础理论）</t>
  </si>
  <si>
    <t>电影美术设计语言</t>
  </si>
  <si>
    <t>全荣哲</t>
  </si>
  <si>
    <t>2016年9月</t>
  </si>
  <si>
    <t>2020级戏剧影视美术设计本科4、5班</t>
  </si>
  <si>
    <t>《服装设计概论》</t>
  </si>
  <si>
    <t>曾丽</t>
  </si>
  <si>
    <t>湖南大学出版社</t>
  </si>
  <si>
    <t>9787566710093</t>
  </si>
  <si>
    <t>影视后期创作</t>
  </si>
  <si>
    <t>Adobe After Effects CC 2018经典教程</t>
  </si>
  <si>
    <t>2018年11月</t>
  </si>
  <si>
    <t>2018级戏剧影视美术设计本科1、2、3班/2019级影视美术专科1班</t>
  </si>
  <si>
    <t>内外场景整体造型</t>
  </si>
  <si>
    <t>电影美术：总体造型设计</t>
  </si>
  <si>
    <t>周登富</t>
  </si>
  <si>
    <t>2018级戏剧影视美术设计本科1、2、3班</t>
  </si>
  <si>
    <t>居住空间设计</t>
  </si>
  <si>
    <t>陈炎毅</t>
  </si>
  <si>
    <t>哈尔滨工程大学出版社</t>
  </si>
  <si>
    <t>978-7-5661-2310-7</t>
  </si>
  <si>
    <t>影视美术创作</t>
  </si>
  <si>
    <t>电影美术家杨占家作品集</t>
  </si>
  <si>
    <t>杨占家</t>
  </si>
  <si>
    <t>2010年9月</t>
  </si>
  <si>
    <t>影视短片制作</t>
  </si>
  <si>
    <t>微视频创意与制作</t>
  </si>
  <si>
    <t>朱竞娅</t>
  </si>
  <si>
    <t>9787565723247</t>
  </si>
  <si>
    <t>舞台美术概论</t>
  </si>
  <si>
    <t xml:space="preserve">胡佐   </t>
  </si>
  <si>
    <t xml:space="preserve">9787558604652 </t>
  </si>
  <si>
    <t>2019级戏剧影视美术设计本科1、2、3班</t>
  </si>
  <si>
    <t>场景设计电脑制图</t>
  </si>
  <si>
    <t>AutoCAD 2021官方标准教程</t>
  </si>
  <si>
    <t>王建华</t>
  </si>
  <si>
    <t>2020年11月</t>
  </si>
  <si>
    <t>2019级戏剧影视美术设计本科1、2、3班/2019级影视美术专科1班</t>
  </si>
  <si>
    <t>AutoCAD(中文版)入门基础教程</t>
  </si>
  <si>
    <t>朱冰</t>
  </si>
  <si>
    <t>978-7-5310-8983-4</t>
  </si>
  <si>
    <t>数字场景绘制</t>
  </si>
  <si>
    <t>影视数字绘画</t>
  </si>
  <si>
    <t>李光、王征</t>
  </si>
  <si>
    <t>2016年11月</t>
  </si>
  <si>
    <t>9787106040673</t>
  </si>
  <si>
    <t>视听语言/视听语言（影视美术）</t>
  </si>
  <si>
    <t>邵清风、李骏、俞洁</t>
  </si>
  <si>
    <t>虚拟场景制作基础</t>
  </si>
  <si>
    <t>SketchUp Pro 2019完全实战技术手册</t>
  </si>
  <si>
    <t>李智君</t>
  </si>
  <si>
    <t>sketchup从入门到精通</t>
  </si>
  <si>
    <t>马晓雯</t>
  </si>
  <si>
    <t>978-7-5310-9019-9</t>
  </si>
  <si>
    <t>灯光技术(影视照明)</t>
  </si>
  <si>
    <t>电视照明</t>
  </si>
  <si>
    <t>李兴国</t>
  </si>
  <si>
    <t>影视民俗常识</t>
  </si>
  <si>
    <t>中国民俗文化</t>
  </si>
  <si>
    <t>章沧授</t>
  </si>
  <si>
    <t>安徽大学出版社</t>
  </si>
  <si>
    <t>2016年8月</t>
  </si>
  <si>
    <t>2019级戏剧影视美术设计本科1、2、3班、4班/2019级影视美术专科1班/2019级人物形象设计专科1班、2班</t>
  </si>
  <si>
    <t>中外艺术史/中外艺术史（美术史）</t>
  </si>
  <si>
    <t>赵宇</t>
  </si>
  <si>
    <t>2018年2月</t>
  </si>
  <si>
    <t>2020级戏剧影视美术设计本科1、2、3班、4班、5班/2020级影视美术专科1班</t>
  </si>
  <si>
    <t>电脑设计基础/电脑场景设计基础</t>
  </si>
  <si>
    <t>Adobe Photoshop CC经典教程</t>
  </si>
  <si>
    <t>（美）Adobe公司著</t>
  </si>
  <si>
    <t>2015年5月</t>
  </si>
  <si>
    <t>2020级戏剧影视美术设计本科1、2、3、4、5班/2020级影视美术专科1班/2020级人物形象设计专科1班</t>
  </si>
  <si>
    <t>photoshop快速入门——案例教程</t>
  </si>
  <si>
    <t>孟祥三</t>
  </si>
  <si>
    <t>978-7-5661-2313-8</t>
  </si>
  <si>
    <t>影视美术设计概论</t>
  </si>
  <si>
    <t>2020级戏剧影视美术设计本科1、2、3班/2020级影视美术专科1班</t>
  </si>
  <si>
    <t>美术技巧 3/美术技巧3（单色场景创作）</t>
  </si>
  <si>
    <t>程诚</t>
  </si>
  <si>
    <t>印刷工业出版社</t>
  </si>
  <si>
    <t>9787514206623</t>
  </si>
  <si>
    <t>2020级戏剧影视美术设计本科1、2、3、4、5班/2020级影视美术专科1班</t>
  </si>
  <si>
    <t>美术技巧 4/美术技巧4（场景色彩创作）</t>
  </si>
  <si>
    <t>刘翔</t>
  </si>
  <si>
    <t>2019年8月</t>
  </si>
  <si>
    <t>2020级戏剧影视美术设计本科1、2、3、4班、5班/2020级影视美术专科1班</t>
  </si>
  <si>
    <t>摄像剪辑</t>
  </si>
  <si>
    <t>Premiere Pro CC 2019经典教程（彩色版）</t>
  </si>
  <si>
    <t>2020年1月</t>
  </si>
  <si>
    <t>虚拟场景制作</t>
  </si>
  <si>
    <t>3dsMax2020+VRay效果图制作从入门到精通</t>
  </si>
  <si>
    <t>水利水电出版社</t>
  </si>
  <si>
    <t>2019级影视美术专科1班</t>
  </si>
  <si>
    <t>3DSMAX经典课堂</t>
  </si>
  <si>
    <t>姜厚智</t>
  </si>
  <si>
    <t>978-7-5310-9020-5</t>
  </si>
  <si>
    <t>美术技巧7（场景快速表现）</t>
  </si>
  <si>
    <t>环境艺术设计手绘效果图表现技法</t>
  </si>
  <si>
    <t>孙虎鸣</t>
  </si>
  <si>
    <t>9787531078456</t>
  </si>
  <si>
    <t>(*)作品分析2</t>
  </si>
  <si>
    <t>延用以前教材</t>
  </si>
  <si>
    <t>2018级音乐学本科01班</t>
  </si>
  <si>
    <t>综艺</t>
  </si>
  <si>
    <t>(*)中国音乐史2</t>
  </si>
  <si>
    <t>(*)教学设计2</t>
  </si>
  <si>
    <t>钢琴伴奏与弹唱2</t>
  </si>
  <si>
    <t>声乐(民声,美声)B6</t>
  </si>
  <si>
    <t>声乐主科（主修）6</t>
  </si>
  <si>
    <t>钢琴演奏（主修）6</t>
  </si>
  <si>
    <t>(*)电脑音乐编辑2</t>
  </si>
  <si>
    <t>音乐创作2</t>
  </si>
  <si>
    <t>歌曲写作教程</t>
  </si>
  <si>
    <t>陈国权</t>
  </si>
  <si>
    <t>9787103031513</t>
  </si>
  <si>
    <t>音乐专业英语2</t>
  </si>
  <si>
    <t>无可用教材</t>
  </si>
  <si>
    <t>艺术管理学概论</t>
  </si>
  <si>
    <t>《艺术管理学概论》</t>
  </si>
  <si>
    <t>余丁</t>
  </si>
  <si>
    <t>9787040224658</t>
  </si>
  <si>
    <t>2018级音乐表演本科01班</t>
  </si>
  <si>
    <t>作品分析2</t>
  </si>
  <si>
    <t>声乐（民声,美声）6</t>
  </si>
  <si>
    <t>声乐艺术指导6</t>
  </si>
  <si>
    <t>音乐教学法</t>
  </si>
  <si>
    <t>歌曲录音与实践</t>
  </si>
  <si>
    <t>总谱读法</t>
  </si>
  <si>
    <t>管弦乐总谱读法</t>
  </si>
  <si>
    <t>熊冀华、邱正桂</t>
  </si>
  <si>
    <t>9787103002926</t>
  </si>
  <si>
    <t>歌曲写作</t>
  </si>
  <si>
    <t>*声乐6A</t>
  </si>
  <si>
    <t>2018级音乐表演本科02班</t>
  </si>
  <si>
    <t>*艺术指导6（声乐伴奏）</t>
  </si>
  <si>
    <t>音乐制作2</t>
  </si>
  <si>
    <t>数字影像声音制作</t>
  </si>
  <si>
    <t>Tomlinson Holman</t>
  </si>
  <si>
    <t>9787115502377</t>
  </si>
  <si>
    <t>电脑制谱</t>
  </si>
  <si>
    <t>《Sibelius制谱软件入门》</t>
  </si>
  <si>
    <t>徐玺宝 杨春晖著</t>
  </si>
  <si>
    <t>9787103053812</t>
  </si>
  <si>
    <t>专业实践</t>
  </si>
  <si>
    <t>*艺术概论</t>
  </si>
  <si>
    <t>论文写作</t>
  </si>
  <si>
    <t>音乐论文写作（修订版）</t>
  </si>
  <si>
    <t>李虻、姚兰</t>
  </si>
  <si>
    <t>2007年7月第二版</t>
  </si>
  <si>
    <t>9787562134732</t>
  </si>
  <si>
    <t>毕业设计（作品、论文）</t>
  </si>
  <si>
    <t>2018级音乐表演专科01班</t>
  </si>
  <si>
    <t>毕业设计（作品、论文）2</t>
  </si>
  <si>
    <t>2018级现代流行音乐专科01班</t>
  </si>
  <si>
    <t>2018级音乐制作专科01班</t>
  </si>
  <si>
    <t>视唱练耳 4</t>
  </si>
  <si>
    <t>2019级音乐学本科01班</t>
  </si>
  <si>
    <t>和声 2</t>
  </si>
  <si>
    <t>西方音乐史 2</t>
  </si>
  <si>
    <t>心理学基础</t>
  </si>
  <si>
    <t>《基于教师资格考试的心理学》</t>
  </si>
  <si>
    <t>华东师范大学心理学编写组</t>
  </si>
  <si>
    <t>978-7-5675-7451-9</t>
  </si>
  <si>
    <t>合唱与指挥 2</t>
  </si>
  <si>
    <t>声乐 4</t>
  </si>
  <si>
    <t>电脑音乐编辑</t>
  </si>
  <si>
    <t>钢琴伴奏与弹唱 2</t>
  </si>
  <si>
    <t>2019级音乐表演本科01班</t>
  </si>
  <si>
    <t>合唱2</t>
  </si>
  <si>
    <t>中外音乐史2</t>
  </si>
  <si>
    <t>中国音乐简史</t>
  </si>
  <si>
    <t>包德述</t>
  </si>
  <si>
    <t>西南师范大学</t>
  </si>
  <si>
    <t>2009年12月</t>
  </si>
  <si>
    <t>9787562141211</t>
  </si>
  <si>
    <t>声乐4</t>
  </si>
  <si>
    <t>钢琴基础4</t>
  </si>
  <si>
    <t>声乐钢琴伴奏4</t>
  </si>
  <si>
    <t>2019级音乐表演本科02班</t>
  </si>
  <si>
    <t>流行舞蹈2</t>
  </si>
  <si>
    <t>流行演唱实践</t>
  </si>
  <si>
    <t>声乐演唱艺术理论与舞台表演实践探索</t>
  </si>
  <si>
    <t>张春博 郑德芳 著</t>
  </si>
  <si>
    <t>2012年2月版</t>
  </si>
  <si>
    <t>9787518028962</t>
  </si>
  <si>
    <t>2019级音乐表演专科01班</t>
  </si>
  <si>
    <t>演唱指导与实践</t>
  </si>
  <si>
    <t>合唱基础2</t>
  </si>
  <si>
    <t>意大利语语音</t>
  </si>
  <si>
    <t>新视线意大利语1</t>
  </si>
  <si>
    <t>马林，马格奈利</t>
  </si>
  <si>
    <t>2008年1月第1版</t>
  </si>
  <si>
    <t>978756191975</t>
  </si>
  <si>
    <t>声乐(民声,美声)4</t>
  </si>
  <si>
    <t>声乐艺术指导4</t>
  </si>
  <si>
    <t>流行音乐理论基础2</t>
  </si>
  <si>
    <t>2019级现代流行音乐专科01班</t>
  </si>
  <si>
    <t>流行键盘4</t>
  </si>
  <si>
    <t>组合排练课2</t>
  </si>
  <si>
    <t>歌手秘笈：演出、试音与排练</t>
  </si>
  <si>
    <t>（美）卡洛琳·维尔金斯</t>
  </si>
  <si>
    <t>2009年</t>
  </si>
  <si>
    <t>9787103037621</t>
  </si>
  <si>
    <t>音乐舞台表演2</t>
  </si>
  <si>
    <t>流行舞蹈3</t>
  </si>
  <si>
    <t>歌曲录音与编辑2</t>
  </si>
  <si>
    <t>正音台词</t>
  </si>
  <si>
    <t>流行演唱4</t>
  </si>
  <si>
    <t>音乐制作4</t>
  </si>
  <si>
    <t>传声器手册</t>
  </si>
  <si>
    <t>Ray A.Rayburn</t>
  </si>
  <si>
    <t>2019年1月第一版</t>
  </si>
  <si>
    <t>9787115475466</t>
  </si>
  <si>
    <t>2019级音乐制作专科01班</t>
  </si>
  <si>
    <t>流行器乐4</t>
  </si>
  <si>
    <t>编曲2</t>
  </si>
  <si>
    <t>订不到教材延用以前教材</t>
  </si>
  <si>
    <t>实验室创作与制作2</t>
  </si>
  <si>
    <t>电影声音制作实用技巧</t>
  </si>
  <si>
    <t>David Lewis Yewdall</t>
  </si>
  <si>
    <t>2018年6月第四版</t>
  </si>
  <si>
    <t>9787115469465</t>
  </si>
  <si>
    <t>设计声音</t>
  </si>
  <si>
    <t>Andy Farnell</t>
  </si>
  <si>
    <t>2019年12月第一版</t>
  </si>
  <si>
    <t>9787115447487</t>
  </si>
  <si>
    <t>数字音频与录音2</t>
  </si>
  <si>
    <t>混音技术2</t>
  </si>
  <si>
    <t>流行乐队写作2</t>
  </si>
  <si>
    <t>视频配乐2</t>
  </si>
  <si>
    <t>总谱读法2</t>
  </si>
  <si>
    <t>乐理2</t>
  </si>
  <si>
    <t>2020级音乐学本科01班</t>
  </si>
  <si>
    <t>视唱练耳2</t>
  </si>
  <si>
    <t>音乐赏析2</t>
  </si>
  <si>
    <t>形体训练</t>
  </si>
  <si>
    <t>声乐 2</t>
  </si>
  <si>
    <t>钢琴2</t>
  </si>
  <si>
    <t>2020级音乐表演本科01班</t>
  </si>
  <si>
    <t>钢琴基础2</t>
  </si>
  <si>
    <t>声乐钢琴伴奏2</t>
  </si>
  <si>
    <t>舞蹈组合训练</t>
  </si>
  <si>
    <t>2020级音乐表演本科02班</t>
  </si>
  <si>
    <t>2020级音乐表演本科03班</t>
  </si>
  <si>
    <t>流行舞蹈1</t>
  </si>
  <si>
    <t>音乐编辑</t>
  </si>
  <si>
    <t>2020级音乐表演专科01班</t>
  </si>
  <si>
    <t>声乐(民声,美声)2</t>
  </si>
  <si>
    <t>声乐艺术指导2</t>
  </si>
  <si>
    <t>现代舞1</t>
  </si>
  <si>
    <t>现代舞技术训练教材</t>
  </si>
  <si>
    <t>马南</t>
  </si>
  <si>
    <t>中央民族大学出版社</t>
  </si>
  <si>
    <t>19级舞蹈表演
本科1.2班</t>
  </si>
  <si>
    <t>中国民族（民间）舞4维族舞、东北秧歌</t>
  </si>
  <si>
    <t>《中国民族民间舞中级教程》    </t>
  </si>
  <si>
    <t xml:space="preserve"> 钟宁</t>
  </si>
  <si>
    <t>上海音乐出版社 </t>
  </si>
  <si>
    <t>9787552305937</t>
  </si>
  <si>
    <t>19级舞蹈表演
专科1、2、3、4班</t>
  </si>
  <si>
    <t>现代舞1基础训练</t>
  </si>
  <si>
    <t>汉唐古典舞2风格训练</t>
  </si>
  <si>
    <t>中国汉唐古典舞术语词典</t>
  </si>
  <si>
    <t>郑璐</t>
  </si>
  <si>
    <t>2014.12.1</t>
  </si>
  <si>
    <t>978552607139</t>
  </si>
  <si>
    <t>19级舞蹈表演
专科5班</t>
  </si>
  <si>
    <t>中国古典舞技术技巧课</t>
  </si>
  <si>
    <t>《中国古典舞技能技巧教程》</t>
  </si>
  <si>
    <t>刘华</t>
  </si>
  <si>
    <t>9787561464397</t>
  </si>
  <si>
    <t>音频制作与编辑</t>
  </si>
  <si>
    <t>安栋</t>
  </si>
  <si>
    <t>上海音乐学院出版社</t>
  </si>
  <si>
    <t>2010</t>
  </si>
  <si>
    <t>9787806926246</t>
  </si>
  <si>
    <t>20级舞蹈编导
本科1.2.3班</t>
  </si>
  <si>
    <t>舞蹈素材课（藏族舞）</t>
  </si>
  <si>
    <t>《中国民间舞教材与教法》</t>
  </si>
  <si>
    <t>潘志涛</t>
  </si>
  <si>
    <t>2001年</t>
  </si>
  <si>
    <t>9787805539744</t>
  </si>
  <si>
    <t>舞蹈风格性训练（2）</t>
  </si>
  <si>
    <t>中国古典舞袖舞</t>
  </si>
  <si>
    <t>熊曦</t>
  </si>
  <si>
    <t>9787569023367</t>
  </si>
  <si>
    <t>20级舞蹈表演本科1班（民现组）</t>
  </si>
  <si>
    <t>1.5不加印</t>
  </si>
  <si>
    <t>地域特色舞蹈综合训练</t>
  </si>
  <si>
    <t>藏族舞蹈教程</t>
  </si>
  <si>
    <t>才让 扎西江措</t>
  </si>
  <si>
    <t>2020年11月版</t>
  </si>
  <si>
    <t>9787552312515</t>
  </si>
  <si>
    <t>中外舞蹈史</t>
  </si>
  <si>
    <t>中国舞蹈史</t>
  </si>
  <si>
    <t>袁禾、郑慧慧</t>
  </si>
  <si>
    <t>978-7-04-051068-3</t>
  </si>
  <si>
    <t>18级舞蹈编导本科1.2.3班、
19级舞蹈表演专科1.2.3.4.5班</t>
  </si>
  <si>
    <t>科学与人文</t>
  </si>
  <si>
    <t>中国舞蹈文化经典读本</t>
  </si>
  <si>
    <t>袁禾 乐乙桥</t>
  </si>
  <si>
    <t>9787552313055</t>
  </si>
  <si>
    <t>19级舞蹈编导本科1.2班、
19级舞蹈表演本科1.2班
、19级舞蹈表演专科5班、
20级舞蹈编导本科1.2.3班</t>
  </si>
  <si>
    <t>舞蹈概论</t>
  </si>
  <si>
    <t>《舞蹈艺术概论》（修订版）</t>
  </si>
  <si>
    <t>隆荫培、徐尔充</t>
  </si>
  <si>
    <t>2015年</t>
  </si>
  <si>
    <t>978-7-80553-625-5</t>
  </si>
  <si>
    <t>20级舞蹈编导
本科1.2.3班、
20级舞蹈表演本科1班、
20级舞蹈表演专科1、2班</t>
  </si>
  <si>
    <t>2018级舞蹈表演
本科1.2.3班</t>
  </si>
  <si>
    <t>化妆</t>
  </si>
  <si>
    <t>《专业化装师的技艺》</t>
  </si>
  <si>
    <t>文森特·J-R.基欧,纪伟国</t>
  </si>
  <si>
    <t>9787106030254</t>
  </si>
  <si>
    <t>19级舞蹈编导本科1.2班</t>
  </si>
  <si>
    <t>舞蹈技能训练(综合技术训练)</t>
  </si>
  <si>
    <t xml:space="preserve">《芭蕾舞》   
</t>
  </si>
  <si>
    <t>北京舞蹈学院附属中级舞蹈学校</t>
  </si>
  <si>
    <t>北京文化艺术出版社</t>
  </si>
  <si>
    <t>9787503925955</t>
  </si>
  <si>
    <t>18级舞蹈编导本科1.2.3班</t>
  </si>
  <si>
    <t>基本功训练 6</t>
  </si>
  <si>
    <t>《中国古典舞基本功教材教法课教程》</t>
  </si>
  <si>
    <t>李炜、任芳</t>
  </si>
  <si>
    <t>18级舞蹈表演本科1、2班</t>
  </si>
  <si>
    <t>街舞</t>
  </si>
  <si>
    <t>王莹</t>
  </si>
  <si>
    <t>人民体育出版社</t>
  </si>
  <si>
    <t>2020.7.1</t>
  </si>
  <si>
    <t>9787500936572</t>
  </si>
  <si>
    <t>18级舞蹈表演本科3班</t>
  </si>
  <si>
    <t>舞蹈专业教学法</t>
  </si>
  <si>
    <t xml:space="preserve">《中国古典舞基本功教材教法课教程》
</t>
  </si>
  <si>
    <t>基本技能训练（技巧训练）</t>
  </si>
  <si>
    <t>19级舞蹈编导本科1.2.班</t>
  </si>
  <si>
    <t>基本功训练（4）</t>
  </si>
  <si>
    <t>19级舞蹈表演本科1</t>
  </si>
  <si>
    <t>《中国舞基本功训练实用教程》</t>
  </si>
  <si>
    <t>宁治</t>
  </si>
  <si>
    <t xml:space="preserve">上海音乐出版社 </t>
  </si>
  <si>
    <t xml:space="preserve">9787807519553 </t>
  </si>
  <si>
    <t>19级舞蹈表演本科2</t>
  </si>
  <si>
    <t>舞蹈风格性训练（3）</t>
  </si>
  <si>
    <t xml:space="preserve">《中国民族民间舞初级教程》      </t>
  </si>
  <si>
    <t>贾安林、 钟宁</t>
  </si>
  <si>
    <t>2004年9月版</t>
  </si>
  <si>
    <t>9787806675885</t>
  </si>
  <si>
    <t>舞蹈基本功技能训练2</t>
  </si>
  <si>
    <t>19级舞蹈表演
专科1、2、3、4.5班</t>
  </si>
  <si>
    <t>剧目排练2群舞综合表演</t>
  </si>
  <si>
    <t>《舞蹈批评导论及精品赏析》</t>
  </si>
  <si>
    <t>贾安林</t>
  </si>
  <si>
    <t>2019年1月4次印版</t>
  </si>
  <si>
    <t>9787552309508</t>
  </si>
  <si>
    <t>基本技能训练（扶把训练）</t>
  </si>
  <si>
    <t xml:space="preserve">《芭蕾舞》   </t>
  </si>
  <si>
    <t>基本功训练（2）</t>
  </si>
  <si>
    <t xml:space="preserve">
古典：《中国古典舞基本功教材教法课教程》
</t>
  </si>
  <si>
    <t>20级舞蹈表演本科1班（流行组）</t>
  </si>
  <si>
    <t>性格舞2（拉丁舞综合）</t>
  </si>
  <si>
    <t>北京舞蹈学院国际标准舞等级考试教材 初级(拉丁舞）</t>
  </si>
  <si>
    <t>韩美玲</t>
  </si>
  <si>
    <t>中国民族大学出版社</t>
  </si>
  <si>
    <t>ISBN978-775660-1391-0</t>
  </si>
  <si>
    <t>舞蹈基本功基础训练2</t>
  </si>
  <si>
    <t>《古典芭蕾教学法》</t>
  </si>
  <si>
    <t>李春华</t>
  </si>
  <si>
    <t>9787040159264</t>
  </si>
  <si>
    <t>20级舞蹈表演专科1.2班</t>
  </si>
  <si>
    <t xml:space="preserve">古典：《中国古典舞基本功教材教法课教程》
</t>
  </si>
  <si>
    <t>健美操表演实践6</t>
  </si>
  <si>
    <t>健美操教程</t>
  </si>
  <si>
    <t>赵晓玲</t>
  </si>
  <si>
    <t>2018级舞蹈表演本科4、5班</t>
  </si>
  <si>
    <t>艺体</t>
  </si>
  <si>
    <t>啦啦操表演实践6</t>
  </si>
  <si>
    <t>啦啦操教程</t>
  </si>
  <si>
    <t xml:space="preserve">王洪 </t>
  </si>
  <si>
    <t>健美操动作分析与编舞1</t>
  </si>
  <si>
    <t>2019级舞蹈表演本科3、4班</t>
  </si>
  <si>
    <t>啦啦操动作分析与编舞1</t>
  </si>
  <si>
    <t>剧目排练2</t>
  </si>
  <si>
    <t>舞蹈编导学</t>
  </si>
  <si>
    <t xml:space="preserve">金秋 </t>
  </si>
  <si>
    <t>2018级舞蹈表演本科4、5班；2019级舞蹈表演专科06、07、08班</t>
  </si>
  <si>
    <t>流行舞2</t>
  </si>
  <si>
    <t>2018级舞蹈表演本科4、5、6、7、8班；2019级舞蹈表演专科6、7、8班</t>
  </si>
  <si>
    <t>健美操表演实践4</t>
  </si>
  <si>
    <t>2019级舞蹈表演本科3、4班；专科6班</t>
  </si>
  <si>
    <t>啦啦操表演实践4</t>
  </si>
  <si>
    <t>芭蕾基本功训练4</t>
  </si>
  <si>
    <t>古典芭蕾舞基本功训练教程</t>
  </si>
  <si>
    <t xml:space="preserve">孟广城 </t>
  </si>
  <si>
    <t>2019级舞蹈表演本科3、4、5、6、7、8班；</t>
  </si>
  <si>
    <t>排舞2</t>
  </si>
  <si>
    <t>排舞教程</t>
  </si>
  <si>
    <t>啦啦操表演实践2</t>
  </si>
  <si>
    <t>2020级舞蹈表演专科4班</t>
  </si>
  <si>
    <t>芭蕾基本功训练2</t>
  </si>
  <si>
    <t>2020级舞蹈表演专科3、4班</t>
  </si>
  <si>
    <t>身体素质提升2</t>
  </si>
  <si>
    <t>健美运动</t>
  </si>
  <si>
    <t>杨世勇</t>
  </si>
  <si>
    <t>四川科学技术出版社</t>
  </si>
  <si>
    <t>2020级舞蹈表演本科04、05、06、07班</t>
  </si>
  <si>
    <t>民族民间舞2</t>
  </si>
  <si>
    <t>中国民族民间舞教程</t>
  </si>
  <si>
    <t>雷鸣</t>
  </si>
  <si>
    <t>2020级舞蹈表演本科2、3班、专科4班</t>
  </si>
  <si>
    <t>舞蹈舞台表演</t>
  </si>
  <si>
    <t>978-7-5039-2135-3</t>
  </si>
  <si>
    <t>2019级舞蹈表演本科3、4、5、6、7、8班；2019级舞蹈表演专科6、7、8班</t>
  </si>
  <si>
    <t>啦啦操竞赛实践训练</t>
  </si>
  <si>
    <t>健美操竞赛实践训练</t>
  </si>
  <si>
    <t>健美操表演实践2</t>
  </si>
  <si>
    <t>排舞</t>
  </si>
  <si>
    <t>978-7-5689-0140-6</t>
  </si>
  <si>
    <t>2020级舞蹈表演本科2、3班</t>
  </si>
  <si>
    <t>基本功训练2</t>
  </si>
  <si>
    <t>2020级舞蹈表演本科2、3、4、5、6、7班</t>
  </si>
  <si>
    <t xml:space="preserve"> 体育舞蹈教程</t>
  </si>
  <si>
    <t>舞蹈风格性训练2</t>
  </si>
  <si>
    <t>舞蹈教学法</t>
  </si>
  <si>
    <t>现代舞技术训练教学法</t>
  </si>
  <si>
    <t>张守和 李玲琰</t>
  </si>
  <si>
    <t>9787104043911</t>
  </si>
  <si>
    <t>2018级本科4、5班；2019级专科6班</t>
  </si>
  <si>
    <t>美瑜美伽</t>
  </si>
  <si>
    <t>大学生瑜伽教程</t>
  </si>
  <si>
    <t>李顺英</t>
  </si>
  <si>
    <t>9787566901392</t>
  </si>
  <si>
    <t>舞台化妆技法</t>
  </si>
  <si>
    <t>AdobePremiere Pro CC 2018经典教程 彩色版 </t>
  </si>
  <si>
    <t>巩亚萍译</t>
  </si>
  <si>
    <t>摩登舞动作分析与编舞1</t>
  </si>
  <si>
    <t>体育舞蹈</t>
  </si>
  <si>
    <t>国家体育总局职业技能鉴定指导中心</t>
  </si>
  <si>
    <t>978-7-04-033529-3</t>
  </si>
  <si>
    <t>2019级舞蹈表演本科05、06、07、08班</t>
  </si>
  <si>
    <t>摩登舞表演实践4</t>
  </si>
  <si>
    <t>体育舞蹈教程</t>
  </si>
  <si>
    <r>
      <rPr>
        <sz val="10"/>
        <color rgb="FF00B0F0"/>
        <rFont val="宋体"/>
        <charset val="134"/>
      </rPr>
      <t>摩登舞</t>
    </r>
    <r>
      <rPr>
        <sz val="10"/>
        <color rgb="FF00B0F0"/>
        <rFont val="Arial"/>
        <charset val="134"/>
      </rPr>
      <t>2</t>
    </r>
  </si>
  <si>
    <t>2019级舞蹈表演专科07、08班</t>
  </si>
  <si>
    <t>拉丁舞动作分析与编舞1</t>
  </si>
  <si>
    <t>拉丁舞表演实践4</t>
  </si>
  <si>
    <r>
      <rPr>
        <sz val="10"/>
        <color rgb="FF00B0F0"/>
        <rFont val="宋体"/>
        <charset val="134"/>
      </rPr>
      <t>拉丁舞</t>
    </r>
    <r>
      <rPr>
        <sz val="10"/>
        <color rgb="FF00B0F0"/>
        <rFont val="Arial"/>
        <charset val="134"/>
      </rPr>
      <t>2</t>
    </r>
  </si>
  <si>
    <t>拉丁舞表演实践2</t>
  </si>
  <si>
    <t>2020级舞蹈表演专科03班</t>
  </si>
  <si>
    <t>拉丁舞表演实践6</t>
  </si>
  <si>
    <t>2018级舞蹈表演本科06、07、08班</t>
  </si>
  <si>
    <t>摩登舞竞赛实践训练</t>
  </si>
  <si>
    <t>拉丁舞竞赛实践训练</t>
  </si>
  <si>
    <t>摩登舞表演实践6</t>
  </si>
  <si>
    <t>摩登舞表演实践2</t>
  </si>
  <si>
    <t>2020级舞蹈表演本科02、03、04、05、06、07班</t>
  </si>
  <si>
    <t>西方舞蹈史</t>
  </si>
  <si>
    <t>西方现代舞史纲</t>
  </si>
  <si>
    <t>刘青弋</t>
  </si>
  <si>
    <t>9787806674451</t>
  </si>
  <si>
    <t>体育保健学</t>
  </si>
  <si>
    <t>姚鸿恩</t>
  </si>
  <si>
    <t>2006年08月</t>
  </si>
  <si>
    <t>，9787040191523</t>
  </si>
  <si>
    <t>2019级健身指导与管理专1、2班</t>
  </si>
  <si>
    <t>健身教练修养</t>
  </si>
  <si>
    <t>健身教练理论与实务</t>
  </si>
  <si>
    <t>黄晓强</t>
  </si>
  <si>
    <t>华南理工大学出版社</t>
  </si>
  <si>
    <t>2019年12月</t>
  </si>
  <si>
    <t>， 9787562361411</t>
  </si>
  <si>
    <t>健身美学</t>
  </si>
  <si>
    <t>体育美学教程</t>
  </si>
  <si>
    <t>陈伟、魏万珍、刘建和 编</t>
  </si>
  <si>
    <t xml:space="preserve">高等教育出版社 </t>
  </si>
  <si>
    <t>9787040404579</t>
  </si>
  <si>
    <t>健身术语双语教学</t>
  </si>
  <si>
    <t>体育领域英文译写一本通</t>
  </si>
  <si>
    <t>教育部语言文字信息管理司</t>
  </si>
  <si>
    <t>2017年05月</t>
  </si>
  <si>
    <t>，9787513588997</t>
  </si>
  <si>
    <t>2020级健身指导与管理专1班</t>
  </si>
  <si>
    <t>运动解剖学</t>
  </si>
  <si>
    <t>1.运动解剖学（第5版）2.运动解剖学实用学习手册</t>
  </si>
  <si>
    <t>1.徐国栋 ；2.沙川华</t>
  </si>
  <si>
    <t>1.人民体育出版社；2.四川科技出版社</t>
  </si>
  <si>
    <r>
      <rPr>
        <sz val="9"/>
        <rFont val="宋体"/>
        <charset val="134"/>
      </rPr>
      <t>1.2012年9月；2011年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月</t>
    </r>
  </si>
  <si>
    <t>1.9787500942306；2.9787536471641</t>
  </si>
  <si>
    <t>形体塑造2</t>
  </si>
  <si>
    <t>已定（延用）</t>
  </si>
  <si>
    <t>集体技巧操2</t>
  </si>
  <si>
    <t>健身表演2</t>
  </si>
  <si>
    <t>形体塑造4</t>
  </si>
  <si>
    <t>adobe premiere pro cc 2017年经典教程</t>
  </si>
  <si>
    <t>maxim jago</t>
  </si>
  <si>
    <t>9787502787059</t>
  </si>
  <si>
    <t>3D游戏引擎应用开发技术</t>
  </si>
  <si>
    <t>Unity2017经典游戏开发教程 算法分析与实现</t>
  </si>
  <si>
    <t>张帆</t>
  </si>
  <si>
    <t>9787115486820</t>
  </si>
  <si>
    <t>2018级数字媒体技术本科01班、02班</t>
  </si>
  <si>
    <t>数媒</t>
  </si>
  <si>
    <t>AI平面设计与制作</t>
  </si>
  <si>
    <t>《Adobe Illustrator CC 2019经典教程（彩色版）》</t>
  </si>
  <si>
    <t>[美] 布莱恩·伍德（Brian Wood）</t>
  </si>
  <si>
    <t>9787115532190</t>
  </si>
  <si>
    <t>2020级数字媒体艺术设计专科01班</t>
  </si>
  <si>
    <t>Web应用开发</t>
  </si>
  <si>
    <t>Python 新手学Django 2.0架站的16堂课</t>
  </si>
  <si>
    <t>何敏煌、林亮昀</t>
  </si>
  <si>
    <t>2019.4.1</t>
  </si>
  <si>
    <t>9787302523321</t>
  </si>
  <si>
    <t>2018级网络工程本科01班</t>
  </si>
  <si>
    <t>编排与版式</t>
  </si>
  <si>
    <t>版式设计从入门到精通</t>
  </si>
  <si>
    <t>陈根</t>
  </si>
  <si>
    <t>9787122313973</t>
  </si>
  <si>
    <t>2020级艺术与科技本科01班</t>
  </si>
  <si>
    <t>操作系统</t>
  </si>
  <si>
    <t>计算机操作系统（第四版）</t>
  </si>
  <si>
    <t>汤小丹、梁红兵、哲凤屏、汤子瀛编著</t>
  </si>
  <si>
    <t>西安电子科技大学出版社</t>
  </si>
  <si>
    <t>2014.5.1</t>
  </si>
  <si>
    <t>9787560633503</t>
  </si>
  <si>
    <t>2019级计算机科学与技术本科01班、2019级网络工程本科01班</t>
  </si>
  <si>
    <t>插画设计</t>
  </si>
  <si>
    <t>商业插画设计方法与案例应用解析（全彩）</t>
  </si>
  <si>
    <t>布林（翟翠平）</t>
  </si>
  <si>
    <t>9787121389177</t>
  </si>
  <si>
    <t>2019级影视动画专科04班(动漫游戏方向)\2019级影视动画专科05班(动漫游戏方向)</t>
  </si>
  <si>
    <t>场景设计</t>
  </si>
  <si>
    <t xml:space="preserve">中国高等院校“十三五”精品课程规划教材——动画场景设计 </t>
  </si>
  <si>
    <t xml:space="preserve"> 张晓叶 </t>
  </si>
  <si>
    <t xml:space="preserve">中国青年出版社  </t>
  </si>
  <si>
    <t>9787515350103</t>
  </si>
  <si>
    <t>超高清节目转播</t>
  </si>
  <si>
    <t>电视现场实况转播</t>
  </si>
  <si>
    <t>黎炯宗 著</t>
  </si>
  <si>
    <t>2012</t>
  </si>
  <si>
    <t>9787504365705</t>
  </si>
  <si>
    <t>2019级数字媒体艺术本科06班</t>
  </si>
  <si>
    <t>超高清美术设计</t>
  </si>
  <si>
    <t>《电影美术：总体造型设计》</t>
  </si>
  <si>
    <t>9787541089961</t>
  </si>
  <si>
    <t>2018级数字媒体艺术本科06班（超高清内容制作方向）</t>
  </si>
  <si>
    <t>超高清摄影</t>
  </si>
  <si>
    <t>焦道利</t>
  </si>
  <si>
    <t>9787302530701</t>
  </si>
  <si>
    <t>超高清视听节目制作</t>
  </si>
  <si>
    <t>《新媒体视听节目制作》</t>
  </si>
  <si>
    <t>2019级新媒体艺术本科01班</t>
  </si>
  <si>
    <t>大数据应用技术</t>
  </si>
  <si>
    <t>Python数据分析与实践</t>
  </si>
  <si>
    <t>柳毅、毛峰、李艺</t>
  </si>
  <si>
    <t>9787302515791</t>
  </si>
  <si>
    <t>2019级计算机科学与技术本科01班</t>
  </si>
  <si>
    <t>《影视导演基础（第3版）》</t>
  </si>
  <si>
    <t>9787565719592</t>
  </si>
  <si>
    <t>2019级数字媒体艺术本科01、02、03班</t>
  </si>
  <si>
    <t>电脑绘画</t>
  </si>
  <si>
    <t>《技艺非凡Photoshop+SAI绘画创作技法揭秘》</t>
  </si>
  <si>
    <t>何平</t>
  </si>
  <si>
    <t>2017.5.1</t>
  </si>
  <si>
    <t>电视摄录与节目制作</t>
  </si>
  <si>
    <t>premiere pro 2020视频编辑标准教程 （全彩版）</t>
  </si>
  <si>
    <t>宋晓明</t>
  </si>
  <si>
    <t>9787302556077</t>
  </si>
  <si>
    <t>2020级广播电视技术专科01班</t>
  </si>
  <si>
    <t>电视原理</t>
  </si>
  <si>
    <t>《数字电视原理》（第三版）</t>
  </si>
  <si>
    <t>卢官明 宗昉</t>
  </si>
  <si>
    <t>9787111531913</t>
  </si>
  <si>
    <t>电子技术基础</t>
  </si>
  <si>
    <t>电路与电子技术基础</t>
  </si>
  <si>
    <t>李心广 王金矿 张晶</t>
  </si>
  <si>
    <t>2012.9.1</t>
  </si>
  <si>
    <t>9787111388487</t>
  </si>
  <si>
    <t>2020级广播电视工程本科01班、2020级计算机科学与技术本科01班、2020级网络工程本科01班</t>
  </si>
  <si>
    <t>电子商务案例分析</t>
  </si>
  <si>
    <t>邵婷</t>
  </si>
  <si>
    <t>9787302538530</t>
  </si>
  <si>
    <t>2018级电子商务本科01、02班、2019级电子商务专科01班</t>
  </si>
  <si>
    <t>电子支付</t>
  </si>
  <si>
    <t>电子支付与结算</t>
  </si>
  <si>
    <t>周虹</t>
  </si>
  <si>
    <t>2016.11.1</t>
  </si>
  <si>
    <t>9787115435569</t>
  </si>
  <si>
    <t>2019级电子商务专科01班</t>
  </si>
  <si>
    <t>2020级动画本科02班</t>
  </si>
  <si>
    <t xml:space="preserve">中国高等院校“十三五”动画专业精品课程规划教材——分镜头脚本设计教程  </t>
  </si>
  <si>
    <t xml:space="preserve"> 李杰 </t>
  </si>
  <si>
    <t>2014.9.1</t>
  </si>
  <si>
    <t>2020级影视动画专科02班(数字动画方向)</t>
  </si>
  <si>
    <t>动画流程基础</t>
  </si>
  <si>
    <t xml:space="preserve">数字动画基础   </t>
  </si>
  <si>
    <t xml:space="preserve">黄丹红 许志强  </t>
  </si>
  <si>
    <t xml:space="preserve">铁道出版社   </t>
  </si>
  <si>
    <t>2016.8.1</t>
  </si>
  <si>
    <t>动画运动规律</t>
  </si>
  <si>
    <t>2018.1.1</t>
  </si>
  <si>
    <t>9787302485728</t>
  </si>
  <si>
    <t>2019级动画本科03班</t>
  </si>
  <si>
    <t>动画造型设计</t>
  </si>
  <si>
    <t xml:space="preserve">动画角色设计 </t>
  </si>
  <si>
    <t xml:space="preserve"> 白洁</t>
  </si>
  <si>
    <t>动作捕捉技术</t>
  </si>
  <si>
    <t>《IDMT Motion Capture运动捕捉高级教程》</t>
  </si>
  <si>
    <t>王士华等</t>
  </si>
  <si>
    <t>北京希望电子出版社</t>
  </si>
  <si>
    <t>2002.1.1</t>
  </si>
  <si>
    <t>9787900088956</t>
  </si>
  <si>
    <t>多媒体影像技术及应用</t>
  </si>
  <si>
    <t>多媒体技术及应用第5版</t>
  </si>
  <si>
    <t>鲁家皓</t>
  </si>
  <si>
    <t>2020.10.9</t>
  </si>
  <si>
    <t>9787111663195</t>
  </si>
  <si>
    <t>2018级数字媒体技术本科01、02班</t>
  </si>
  <si>
    <t>二维角色表演</t>
  </si>
  <si>
    <t>使用上学期教材</t>
  </si>
  <si>
    <t>2018级动画本科04班</t>
  </si>
  <si>
    <t xml:space="preserve">978-9-313-09997-6 </t>
  </si>
  <si>
    <t>《Premiere Pro CC中文全彩铂金版非线性编辑案例教程》</t>
  </si>
  <si>
    <t>汪振洋</t>
  </si>
  <si>
    <t xml:space="preserve"> 中国青年出版社</t>
  </si>
  <si>
    <t>9787515356976</t>
  </si>
  <si>
    <t>2020级新媒体艺术本科01班</t>
  </si>
  <si>
    <t>非线性编辑（一）</t>
  </si>
  <si>
    <t>Adobe Premiere Pro CC 2019经典教程（彩色版）</t>
  </si>
  <si>
    <t>[英] 马克西姆·亚戈（Maxim Jago） 著，武传海 译</t>
  </si>
  <si>
    <t>2020级数字媒体艺术本科01、02、03、04、05、06班</t>
  </si>
  <si>
    <t>没送够</t>
  </si>
  <si>
    <t>非线性剪辑</t>
  </si>
  <si>
    <t>高等数学2</t>
  </si>
  <si>
    <t>高等数学第七版 下册</t>
  </si>
  <si>
    <t>2014.7.1</t>
  </si>
  <si>
    <t>9787040396621</t>
  </si>
  <si>
    <t>2020级电子商务本科01班、2020级广播电视工程本科01班、2020级计算机科学与技术本科01班、2020级数字媒体技术本科01、02班、2020级网络工程本科01班</t>
  </si>
  <si>
    <t>故事动画短片创作</t>
  </si>
  <si>
    <t>2018级动画本科04班、2018级动画本科05班</t>
  </si>
  <si>
    <t xml:space="preserve">中国高校“十二五”数字艺术精品课程规划教材——动画编导：短片创作 </t>
  </si>
  <si>
    <t xml:space="preserve"> 李杰</t>
  </si>
  <si>
    <t xml:space="preserve"> 中国青年出版社 </t>
  </si>
  <si>
    <t>9787515331379</t>
  </si>
  <si>
    <t>2019级影视动画专科04、05、06、07班(动漫游戏方向)</t>
  </si>
  <si>
    <t>管理学编写组</t>
  </si>
  <si>
    <t>9787040458329</t>
  </si>
  <si>
    <t>2020级电子商务本科01班</t>
  </si>
  <si>
    <t>国际贸易</t>
  </si>
  <si>
    <t>李画画、赵晓颖、文华</t>
  </si>
  <si>
    <t>2018.2.1</t>
  </si>
  <si>
    <t>9787302494348</t>
  </si>
  <si>
    <t>2019级电子商务本科01班</t>
  </si>
  <si>
    <t>互联网+战略与实施</t>
  </si>
  <si>
    <t>互联网+运营管理</t>
  </si>
  <si>
    <t>刘宗斌</t>
  </si>
  <si>
    <t>9787302449416</t>
  </si>
  <si>
    <t>2018级电子商务本科01、02班</t>
  </si>
  <si>
    <t>户外写生</t>
  </si>
  <si>
    <t>户外采风</t>
  </si>
  <si>
    <t>环境设计</t>
  </si>
  <si>
    <t>SketchUp &amp; Lumion 辅助城市规划设计</t>
  </si>
  <si>
    <t>陈秋晓</t>
  </si>
  <si>
    <t>9787308156066</t>
  </si>
  <si>
    <t>2019级艺术与科技本科01班</t>
  </si>
  <si>
    <t>基础会计（第6版）</t>
  </si>
  <si>
    <t>张捷 刘英明</t>
  </si>
  <si>
    <t>9787300268422</t>
  </si>
  <si>
    <t>计算机图形学</t>
  </si>
  <si>
    <t>计算机图形学教程（第3版）</t>
  </si>
  <si>
    <t>王汝</t>
  </si>
  <si>
    <t>2014.8.1</t>
  </si>
  <si>
    <t>9787115358004</t>
  </si>
  <si>
    <t>2019级数字媒体技术本科01、02班</t>
  </si>
  <si>
    <t>计算机网络基础</t>
  </si>
  <si>
    <t>计算机网络技术（第5版）</t>
  </si>
  <si>
    <t>周珂</t>
  </si>
  <si>
    <t>9787115488367</t>
  </si>
  <si>
    <t>科技信息资源检索及应用</t>
  </si>
  <si>
    <t>信息资源检索与利用</t>
  </si>
  <si>
    <t>李海东 许志强 邱学军</t>
  </si>
  <si>
    <t>2020.1.1</t>
  </si>
  <si>
    <t>9787113264666</t>
  </si>
  <si>
    <t>2018级广播电视工程本科01班、2018级计算机科学与技术本科01班、2018级数字媒体技术本科01、02班</t>
  </si>
  <si>
    <t>科技信息资源检索与应用</t>
  </si>
  <si>
    <t>2018级电子商务本科01、02班、2018级动画本科04班、2018级动画本科05班、2018级网络工程本科01班、2019级电子商务专科01班</t>
  </si>
  <si>
    <t>人文社会科学概论</t>
  </si>
  <si>
    <t>彭新武、陈晓龙、周世兴 编</t>
  </si>
  <si>
    <t>2017-05第四版</t>
  </si>
  <si>
    <t>9787563826391</t>
  </si>
  <si>
    <t>客户关系管理</t>
  </si>
  <si>
    <t>客户关系管理——客户关系的建立与维护 (第4版)</t>
  </si>
  <si>
    <t>苏朝晖</t>
  </si>
  <si>
    <t>2018.5.1</t>
  </si>
  <si>
    <t>9787302492979</t>
  </si>
  <si>
    <t>跨境电子商务</t>
  </si>
  <si>
    <t>跨境电商实务</t>
  </si>
  <si>
    <t>刘钧炎</t>
  </si>
  <si>
    <t>2020.4.1</t>
  </si>
  <si>
    <t>9787518428915</t>
  </si>
  <si>
    <t>类型电影分析与研究</t>
  </si>
  <si>
    <t>《类型电影教程》</t>
  </si>
  <si>
    <t>2011.8.1</t>
  </si>
  <si>
    <t>2018级数字媒体艺术本科01、02班（数字影视创作方向）、2018级数字媒体艺术本科03、04、05班（影视特效与后期制作方向）、2018级数字媒体艺术本科06班（超高清内容制作方向）</t>
  </si>
  <si>
    <t>录音与音效</t>
  </si>
  <si>
    <t xml:space="preserve">王珏，石宝峰 </t>
  </si>
  <si>
    <t>2019级数字媒体艺术本科01、02、03、04、05、06班</t>
  </si>
  <si>
    <t>路由与交换技术</t>
  </si>
  <si>
    <t>网路工程实践教程-基础CIsco路由器与交换机</t>
  </si>
  <si>
    <t>孙兴华、张晓</t>
  </si>
  <si>
    <t>2010.9.1</t>
  </si>
  <si>
    <t>9787301173718</t>
  </si>
  <si>
    <t>2019级网络工程本科01班</t>
  </si>
  <si>
    <t>媒体内容创作实践</t>
  </si>
  <si>
    <t>2019级广播电视工程本科01班</t>
  </si>
  <si>
    <t xml:space="preserve">摄像实战（进阶版） </t>
  </si>
  <si>
    <t xml:space="preserve">夏正达 </t>
  </si>
  <si>
    <t xml:space="preserve">上海人民美术出版社 </t>
  </si>
  <si>
    <t>9787558616112</t>
  </si>
  <si>
    <t>2019级数字媒体技术本科01、02班、2020级电子商务本科01班</t>
  </si>
  <si>
    <t>阆中实习</t>
  </si>
  <si>
    <t>2020级计算机科学与技术本科01班、2020级网络工程本科01班</t>
  </si>
  <si>
    <t>媒体数据库与云存储</t>
  </si>
  <si>
    <t>2018级广播电视工程本科01班</t>
  </si>
  <si>
    <t>面向对象程序设计</t>
  </si>
  <si>
    <t xml:space="preserve">C++面向对象程序设计（第2版）   </t>
  </si>
  <si>
    <t xml:space="preserve">谭浩强 </t>
  </si>
  <si>
    <t>9787302360292</t>
  </si>
  <si>
    <t>2020级计算机科学与技术本科01班、2020级数字媒体技术本科01、02班、2020级网络工程本科01班</t>
  </si>
  <si>
    <t>模型制作</t>
  </si>
  <si>
    <t>《3DS MAX 2020从入门到精通》</t>
  </si>
  <si>
    <t>耿晓武</t>
  </si>
  <si>
    <t>2020.09.01</t>
  </si>
  <si>
    <t>9787113270612</t>
  </si>
  <si>
    <t>欧美电影文化</t>
  </si>
  <si>
    <t>美国电影美国文化（插图第4版）</t>
  </si>
  <si>
    <t>[美]约翰·贝尔顿</t>
  </si>
  <si>
    <t>2018.6.1</t>
  </si>
  <si>
    <t>9787220103995</t>
  </si>
  <si>
    <t>2019级计算机科学与技术本科01班、2019级数字媒体技术本科01、02班、2019级网络工程本科01班</t>
  </si>
  <si>
    <t>品牌与形象</t>
  </si>
  <si>
    <t xml:space="preserve"> 陈绘</t>
  </si>
  <si>
    <t>2017.12.1</t>
  </si>
  <si>
    <t>9787301288238</t>
  </si>
  <si>
    <t>《VI设计规范与应用自学手册》</t>
  </si>
  <si>
    <t>阿涛</t>
  </si>
  <si>
    <t xml:space="preserve"> 人民邮电出版社</t>
  </si>
  <si>
    <t>2020.8.1</t>
  </si>
  <si>
    <t>9787115537218</t>
  </si>
  <si>
    <t>2019级数字媒体艺术设计专科01、02班</t>
  </si>
  <si>
    <t>人机交互界面设计</t>
  </si>
  <si>
    <t>数字媒体--UI设计(21世纪普通 高等学校数字媒体技术专业规划教材精选）</t>
  </si>
  <si>
    <t>孟庆林</t>
  </si>
  <si>
    <t>2015.11.1</t>
  </si>
  <si>
    <t>9787302410539</t>
  </si>
  <si>
    <t>认识实习</t>
  </si>
  <si>
    <t>融合媒体制播工程技术及应用</t>
  </si>
  <si>
    <t>软件工程</t>
  </si>
  <si>
    <t>软件工程——理论与实践(附微课视频 第2版)</t>
  </si>
  <si>
    <t>吕云翔</t>
  </si>
  <si>
    <t>9787115480194</t>
  </si>
  <si>
    <t>2018级计算机科学与技术本科01班</t>
  </si>
  <si>
    <t>三维场景设计</t>
  </si>
  <si>
    <t>《精通场景设计》</t>
  </si>
  <si>
    <t>英国3DTotal.com公司</t>
  </si>
  <si>
    <t>2017.8.1</t>
  </si>
  <si>
    <t>9787515348261</t>
  </si>
  <si>
    <t>三维动画表演</t>
  </si>
  <si>
    <t>动画表演规律：让你的角色活起来</t>
  </si>
  <si>
    <t xml:space="preserve">  南希.贝曼 </t>
  </si>
  <si>
    <t xml:space="preserve">中国青年出版社 </t>
  </si>
  <si>
    <t>9787515359083</t>
  </si>
  <si>
    <t>2019级影视动画专科06、07班(数字动画方向)</t>
  </si>
  <si>
    <t>三维动画材质</t>
  </si>
  <si>
    <t>Maya材质灯光渲染的艺术</t>
  </si>
  <si>
    <t>杨桂民、张义键</t>
  </si>
  <si>
    <t>9787302436980</t>
  </si>
  <si>
    <t>三维动画建模</t>
  </si>
  <si>
    <t>传奇Zbrush数字雕刻大师之路</t>
  </si>
  <si>
    <t>周绍</t>
  </si>
  <si>
    <t xml:space="preserve"> 邮电出版社 </t>
  </si>
  <si>
    <t>2017.7.1</t>
  </si>
  <si>
    <t>9787115461773</t>
  </si>
  <si>
    <t>三维动画制作（3DMAX）</t>
  </si>
  <si>
    <t>《3ds max三维动画制作实例教程 第2版》</t>
  </si>
  <si>
    <t>许朝侠</t>
  </si>
  <si>
    <t>2020.11.17</t>
  </si>
  <si>
    <t>9787111667490</t>
  </si>
  <si>
    <t>三维动作基础</t>
  </si>
  <si>
    <t xml:space="preserve">中国高校“十二五”数字艺术精品课程规划教材——MAYA动画实例高级教程  </t>
  </si>
  <si>
    <t xml:space="preserve"> 高盈   </t>
  </si>
  <si>
    <t>2012.11.1</t>
  </si>
  <si>
    <t>9787515311203</t>
  </si>
  <si>
    <t>2018级动画本科05班、2019级影视动画专科06、07班(数字动画方向)</t>
  </si>
  <si>
    <t>三维模型基础</t>
  </si>
  <si>
    <t>MAYA模型完美动力</t>
  </si>
  <si>
    <t>完美动力</t>
  </si>
  <si>
    <t>中国海洋出版社</t>
  </si>
  <si>
    <t>2012.6.1</t>
  </si>
  <si>
    <t>9787502782641</t>
  </si>
  <si>
    <t>三维设计基础</t>
  </si>
  <si>
    <t>《3ds Max 2016中文版完全自学手册》</t>
  </si>
  <si>
    <t>龙马高新教育</t>
  </si>
  <si>
    <t>9787115450852</t>
  </si>
  <si>
    <t>2019级数字媒体艺术本科04、05班</t>
  </si>
  <si>
    <t>三维数字短片创作</t>
  </si>
  <si>
    <t>中文版3DS MAX2020完全案例教程（微课视频版）</t>
  </si>
  <si>
    <t>唯美世界 曹茂鹏</t>
  </si>
  <si>
    <t>2020.9.1</t>
  </si>
  <si>
    <t>9787517083931</t>
  </si>
  <si>
    <t>2018级艺术与科技本科01班</t>
  </si>
  <si>
    <t>三维特效（一）</t>
  </si>
  <si>
    <t>3ds Max+VRay三维制作从入门到精通</t>
  </si>
  <si>
    <t xml:space="preserve">尹百慧 </t>
  </si>
  <si>
    <t>中国铁道出版社有限公司</t>
  </si>
  <si>
    <t>9787113257149</t>
  </si>
  <si>
    <t>三维特效2</t>
  </si>
  <si>
    <t xml:space="preserve"> 《渲染王3ds Max三维特效动画技术》</t>
  </si>
  <si>
    <t>来阳</t>
  </si>
  <si>
    <t>2017.4.1</t>
  </si>
  <si>
    <t>9787302458678</t>
  </si>
  <si>
    <t>2018级数字媒体艺术本科03、04、05班（影视特效与后期制作方向）</t>
  </si>
  <si>
    <t>《设计色彩》（全国高等院校艺术设计专业“十三五”规划教材）</t>
  </si>
  <si>
    <t>张歌明</t>
  </si>
  <si>
    <t>9787518424054</t>
  </si>
  <si>
    <t>2020级数字媒体艺术本科01、02、03、04、05、06班、2020级新媒体艺术本科01班</t>
  </si>
  <si>
    <t>设计思维</t>
  </si>
  <si>
    <t>设计思维与方法</t>
  </si>
  <si>
    <t xml:space="preserve">叶丹 </t>
  </si>
  <si>
    <t>9787122330000</t>
  </si>
  <si>
    <t>已到</t>
  </si>
  <si>
    <t>矢量图形设计</t>
  </si>
  <si>
    <t>视觉概念设计</t>
  </si>
  <si>
    <t xml:space="preserve">国际新媒体艺术教程系列：动画人完全指导手册——草图概念篇 </t>
  </si>
  <si>
    <t xml:space="preserve"> 3DTOTAL  </t>
  </si>
  <si>
    <t>9787515348957</t>
  </si>
  <si>
    <t>2018级动画本科04班、2019级影视动画专科04、05班(动漫游戏方向)</t>
  </si>
  <si>
    <t>视听语言教程</t>
  </si>
  <si>
    <t>9787565718571</t>
  </si>
  <si>
    <t>2020级广播电视工程本科01班、20级广电专</t>
  </si>
  <si>
    <t>《影视视听语言（第2版）》</t>
  </si>
  <si>
    <t>张箐 关玲</t>
  </si>
  <si>
    <t>2014.1.1</t>
  </si>
  <si>
    <t>9787565708237</t>
  </si>
  <si>
    <t>数据库原理及应用</t>
  </si>
  <si>
    <t>数据库原理及应用（SQL Server）（第4版）</t>
  </si>
  <si>
    <t>李俊山、叶霞</t>
  </si>
  <si>
    <t>2020.6.1</t>
  </si>
  <si>
    <t>9787302541448</t>
  </si>
  <si>
    <t>2019级电子商务本科01班、2019级计算机科学与技术本科01班、2019级网络工程本科01班</t>
  </si>
  <si>
    <t>数字电视网络制播工程技术及应用</t>
  </si>
  <si>
    <t>《数字电视网络制播技术》</t>
  </si>
  <si>
    <t xml:space="preserve">杨盈昀王彩虹编 </t>
  </si>
  <si>
    <t>2016.10.1</t>
  </si>
  <si>
    <t>9787565715921</t>
  </si>
  <si>
    <t>数字电视原理</t>
  </si>
  <si>
    <t>2020级广播电视工程本科01班</t>
  </si>
  <si>
    <t>511-512</t>
  </si>
  <si>
    <t>数字电影修复技术</t>
  </si>
  <si>
    <t>《DavinciResolve15中文版 达芬奇影视调色密码》</t>
  </si>
  <si>
    <t>孙春星</t>
  </si>
  <si>
    <t>9787113262044</t>
  </si>
  <si>
    <t>数字短片联合创作</t>
  </si>
  <si>
    <t>《毕业短片：创作与实践》</t>
  </si>
  <si>
    <t>黄丹</t>
  </si>
  <si>
    <t>上海三联书店</t>
  </si>
  <si>
    <t>9787542660800</t>
  </si>
  <si>
    <t>3D打印技术</t>
  </si>
  <si>
    <t>姚栋嘉、陈智勇等</t>
  </si>
  <si>
    <t>机械工程出版社</t>
  </si>
  <si>
    <t>9787111605805</t>
  </si>
  <si>
    <t>数字合成与流程管理</t>
  </si>
  <si>
    <t xml:space="preserve">中国高等教育“十三五”规划专业全流程实战教材——AfterEffects CC中文全彩铂金版案例教程    </t>
  </si>
  <si>
    <t xml:space="preserve">张凯雷 </t>
  </si>
  <si>
    <t xml:space="preserve">中国青年出版社    </t>
  </si>
  <si>
    <t>9787515349855</t>
  </si>
  <si>
    <t>数字媒体传播技术</t>
  </si>
  <si>
    <t>《共享与智能——信息技术视角下未来媒体发展趋势》</t>
  </si>
  <si>
    <t>许志强</t>
  </si>
  <si>
    <t>9787030656193</t>
  </si>
  <si>
    <t>2018级数字媒体艺术本科01、02班（数字影视创作方向）、2018级数字媒体艺术本科03、04、05班（影视特效与后期制作方向）、2018级数字媒体艺术本科06班（超高清内容制作方向）、2018级艺术与科技本科01班、2019级数字媒体艺术设计专科01、02班、2020级数字媒体艺术本科01、02、03、04、05、06班、2019级动本3班（1.19补）</t>
  </si>
  <si>
    <t>数字摄影</t>
  </si>
  <si>
    <t xml:space="preserve">《一本摄影书》第2版  </t>
  </si>
  <si>
    <t>赵嘉</t>
  </si>
  <si>
    <t>9787121272837</t>
  </si>
  <si>
    <t>数字摄影2</t>
  </si>
  <si>
    <t>《人像与风光摄影 从入门到精通》</t>
  </si>
  <si>
    <t>雷波</t>
  </si>
  <si>
    <t>9787122343857</t>
  </si>
  <si>
    <t>数字摄影摄像</t>
  </si>
  <si>
    <t>大学摄影基础实用教程（第2版）</t>
  </si>
  <si>
    <t>马松涛、朱森</t>
  </si>
  <si>
    <t>西南交大出版社</t>
  </si>
  <si>
    <t>9787564352424</t>
  </si>
  <si>
    <t>数字图像处理技术</t>
  </si>
  <si>
    <r>
      <rPr>
        <b/>
        <sz val="9"/>
        <color rgb="FF323232"/>
        <rFont val="宋体"/>
        <charset val="134"/>
        <scheme val="minor"/>
      </rPr>
      <t>《Photoshop CC从入门到精通</t>
    </r>
    <r>
      <rPr>
        <b/>
        <sz val="9"/>
        <rFont val="宋体"/>
        <charset val="134"/>
      </rPr>
      <t>》</t>
    </r>
  </si>
  <si>
    <t>9787517056515</t>
  </si>
  <si>
    <t>2020级数字媒体技术本科01、02班</t>
  </si>
  <si>
    <t>数字音频制作</t>
  </si>
  <si>
    <t>石宝峰</t>
  </si>
  <si>
    <t>数字音视频技术及应用</t>
  </si>
  <si>
    <t>数字音视频技术及应用（第二版）</t>
  </si>
  <si>
    <t>吴绍波</t>
  </si>
  <si>
    <t>哈尔滨工业出版社</t>
  </si>
  <si>
    <t>2016.3.1</t>
  </si>
  <si>
    <t>9787560358956</t>
  </si>
  <si>
    <t>2019级广播电视工程本科01班、2019级数字媒体技术本科01、02班、2020级广播电视技术专科01班</t>
  </si>
  <si>
    <t>数字影视调色</t>
  </si>
  <si>
    <t>《DaVinci Resolve 15 达芬奇影视调色密码》</t>
  </si>
  <si>
    <t>2019级数字媒体艺术本科01、02、03、04、05、06班、2019级新媒体艺术本科01班</t>
  </si>
  <si>
    <t>通信原理</t>
  </si>
  <si>
    <t>《通信原理（第3版）》</t>
  </si>
  <si>
    <t>蒋青</t>
  </si>
  <si>
    <t>2011.9.1</t>
  </si>
  <si>
    <t>9787115254931</t>
  </si>
  <si>
    <t>网络安全</t>
  </si>
  <si>
    <t>计算机网络安全与实验教程（第二版）</t>
  </si>
  <si>
    <t>马丽梅、王方伟著</t>
  </si>
  <si>
    <t>2016.7.1</t>
  </si>
  <si>
    <t>9787302439332</t>
  </si>
  <si>
    <t>网络测试与评价</t>
  </si>
  <si>
    <t>网络测试技术与应用</t>
  </si>
  <si>
    <t>何林波</t>
  </si>
  <si>
    <t>9787560650241</t>
  </si>
  <si>
    <t>网络编程技术</t>
  </si>
  <si>
    <t>ASP.NET程序设计（慕课版）</t>
  </si>
  <si>
    <t>尚展垒、唐思均</t>
  </si>
  <si>
    <t>9787115451859</t>
  </si>
  <si>
    <t>网络产品运营与推广</t>
  </si>
  <si>
    <t>《引爆短视频：从孵化到霸屏的营销全攻略》</t>
  </si>
  <si>
    <t>陈永东，陈甘湉</t>
  </si>
  <si>
    <t>9787300284675</t>
  </si>
  <si>
    <t>网络应用开发与系统集成</t>
  </si>
  <si>
    <t>网络系统集成</t>
  </si>
  <si>
    <t>秦智</t>
  </si>
  <si>
    <t>9787560645889</t>
  </si>
  <si>
    <t>网络营销(第2版)</t>
  </si>
  <si>
    <t>张卫东</t>
  </si>
  <si>
    <t>9787121332302</t>
  </si>
  <si>
    <t>网页设计与网站建设</t>
  </si>
  <si>
    <t>网页设计与制作（HTML+CSS）</t>
  </si>
  <si>
    <t>传智播客高教产品研发部</t>
  </si>
  <si>
    <t>9787113185800</t>
  </si>
  <si>
    <t>姬莉霞、李学相</t>
  </si>
  <si>
    <t>《HTML5+CSS网页设计与制作案例教程》第二版.</t>
  </si>
  <si>
    <t>姬莉霞、李学相主编.</t>
  </si>
  <si>
    <t>清华大学出版社,2020.1.</t>
  </si>
  <si>
    <t>下一代互联网技术及应用</t>
  </si>
  <si>
    <t>（不定教材，采用原来的数字媒体技术导论教材）</t>
  </si>
  <si>
    <t>5G+AI智能商业：商业变革和产业机遇</t>
  </si>
  <si>
    <t>9787121376672</t>
  </si>
  <si>
    <t>《互联网电视导论》</t>
  </si>
  <si>
    <t>王青亦</t>
  </si>
  <si>
    <t>知识产权出版社</t>
  </si>
  <si>
    <t>2019.1.1</t>
  </si>
  <si>
    <t>9787513059824</t>
  </si>
  <si>
    <t>2018级新媒体艺术本科01班</t>
  </si>
  <si>
    <t>现代会展音视频制作</t>
  </si>
  <si>
    <t>《数字视频设计与制作技术》</t>
  </si>
  <si>
    <t>卢锋，沈大为，季静</t>
  </si>
  <si>
    <t xml:space="preserve">清华大学出版社 </t>
  </si>
  <si>
    <t>9787302562955</t>
  </si>
  <si>
    <t>线性代数</t>
  </si>
  <si>
    <t>线性代数（慕课版）</t>
  </si>
  <si>
    <t>张天德，王玮</t>
  </si>
  <si>
    <t>9787115536662</t>
  </si>
  <si>
    <t>营销心理学</t>
  </si>
  <si>
    <t>刘国防</t>
  </si>
  <si>
    <t>2011.11.1</t>
  </si>
  <si>
    <t>9787563814343</t>
  </si>
  <si>
    <t>2019级电子商务本科01班、2019级电子商务专科01班</t>
  </si>
  <si>
    <t>2018级计算机科学与技术本科01班、2018级数字媒体技术本科01、02班、2018级网络工程本科01班、2019级影视动画专科04、05、06、07班(动漫游戏方向)</t>
  </si>
  <si>
    <t>新媒体交互设计</t>
  </si>
  <si>
    <t>新媒体跨界交互设计</t>
  </si>
  <si>
    <t>赵杰</t>
  </si>
  <si>
    <t>2017.10.1</t>
  </si>
  <si>
    <t>9787302475446</t>
  </si>
  <si>
    <t>新媒体项目管理</t>
  </si>
  <si>
    <t>马建明</t>
  </si>
  <si>
    <t>9787562492771</t>
  </si>
  <si>
    <t>2018级新媒体艺术本科01班、2018级艺术与科技本科01班</t>
  </si>
  <si>
    <t>信息存储与数据恢复技术</t>
  </si>
  <si>
    <t>信息存储于数据恢复技术及应用</t>
  </si>
  <si>
    <t>王家福</t>
  </si>
  <si>
    <t>成都理工大学广播影视学院</t>
  </si>
  <si>
    <t>新媒体运营与推广</t>
  </si>
  <si>
    <t>新媒体营销概论（第二版）</t>
  </si>
  <si>
    <t>9787115512000</t>
  </si>
  <si>
    <t>新媒体作品设计与制作</t>
  </si>
  <si>
    <t>《新媒体艺术设计——数字·视觉·互联》</t>
  </si>
  <si>
    <t>刘立伟，袁德尊，许甲子</t>
  </si>
  <si>
    <t>9787122271341</t>
  </si>
  <si>
    <t>虚拟现实基础</t>
  </si>
  <si>
    <t>虚幻引擎（UE4)技术基础</t>
  </si>
  <si>
    <t>姚亮</t>
  </si>
  <si>
    <t>9787121348839</t>
  </si>
  <si>
    <t>形体与礼仪</t>
  </si>
  <si>
    <t>形体训练教程</t>
  </si>
  <si>
    <t>刘志红</t>
  </si>
  <si>
    <t>9787040256994</t>
  </si>
  <si>
    <t>虚拟场景设计与制作</t>
  </si>
  <si>
    <t>《从入门到精通 3DS MAX 2018》</t>
  </si>
  <si>
    <t>9787517075578</t>
  </si>
  <si>
    <t>虚拟现实技术及应用</t>
  </si>
  <si>
    <t>Unity AR增强现实开发实战</t>
  </si>
  <si>
    <t>李婷婷</t>
  </si>
  <si>
    <t>9787302555971</t>
  </si>
  <si>
    <t>Unity 2018AR与VR开发快速上手</t>
  </si>
  <si>
    <t>吴雁涛</t>
  </si>
  <si>
    <t>9787302558804</t>
  </si>
  <si>
    <t>虚拟引擎（UE4）基础技术</t>
  </si>
  <si>
    <t>《Unreal Engine 4从入门到精通》</t>
  </si>
  <si>
    <t>何伟</t>
  </si>
  <si>
    <t>9787113239695</t>
  </si>
  <si>
    <t>虚拟植入技术及应用</t>
  </si>
  <si>
    <t>《虚拟场景设计与制作》</t>
  </si>
  <si>
    <t>钟垂贵</t>
  </si>
  <si>
    <t>9787305214929</t>
  </si>
  <si>
    <t>2018级电子商务本科01、02班、2018级新媒体艺术本科01班</t>
  </si>
  <si>
    <t>蒋红梅</t>
  </si>
  <si>
    <t>艺术与审美（通识选修 数字媒体传播技术 ）</t>
  </si>
  <si>
    <t>应用开发与系统集成</t>
  </si>
  <si>
    <t>影视动画特效模拟与合成</t>
  </si>
  <si>
    <t xml:space="preserve">Maya特效技术实战完全攻略  </t>
  </si>
  <si>
    <t xml:space="preserve"> 姚明 </t>
  </si>
  <si>
    <t xml:space="preserve">清华大学出版社  </t>
  </si>
  <si>
    <t>9787302441724</t>
  </si>
  <si>
    <t>2018级动画本科05班</t>
  </si>
  <si>
    <t>影视后期调色</t>
  </si>
  <si>
    <t>影视栏目包装</t>
  </si>
  <si>
    <t>《中文版C4D R20实用教程（全彩版）》</t>
  </si>
  <si>
    <t>任媛媛</t>
  </si>
  <si>
    <t>9787115520272</t>
  </si>
  <si>
    <t>影视美术与摄影2</t>
  </si>
  <si>
    <t>2018级数字媒体艺术本科01、02班（数字影视创作方向）</t>
  </si>
  <si>
    <t>影视摄像基础</t>
  </si>
  <si>
    <t>《摄影基础项目教程（第2版）》</t>
  </si>
  <si>
    <t xml:space="preserve"> 朱佳维</t>
  </si>
  <si>
    <t xml:space="preserve">人民邮电出版社 </t>
  </si>
  <si>
    <t>9787115523853</t>
  </si>
  <si>
    <t>影视摄像技术</t>
  </si>
  <si>
    <t>《摄影与影视制作系列丛书--摄像基础》</t>
  </si>
  <si>
    <t>单光磊,高瑞利,吴小明,谢金勇</t>
  </si>
  <si>
    <t>影视特效与后期制作</t>
  </si>
  <si>
    <t>《Adobe After Effects CC 2019经典教程 彩色版》</t>
  </si>
  <si>
    <t>[美] 布里·根希尔德（Brie Gyncild） 著</t>
  </si>
  <si>
    <t>2019.12.1</t>
  </si>
  <si>
    <t>《Adobe After Effects CC 2018经典教程》</t>
  </si>
  <si>
    <t>(美)布里·根希尔德</t>
  </si>
  <si>
    <t>2018.11.1</t>
  </si>
  <si>
    <t>2019级广播电视工程本科01班、2020级广播电视技术专科01班</t>
  </si>
  <si>
    <t>影视项目管理</t>
  </si>
  <si>
    <t>影视艺术鉴赏</t>
  </si>
  <si>
    <t>[美] 路易斯·贾内梯 著 / [瑞典] 英格玛·伯格曼 [日] 黑泽明 等供图</t>
  </si>
  <si>
    <t>影视语言与分镜设计</t>
  </si>
  <si>
    <t>《分镜头脚本设计教程》</t>
  </si>
  <si>
    <t>克利斯提亚诺</t>
  </si>
  <si>
    <t>2007.12.1</t>
  </si>
  <si>
    <t>9787500677765</t>
  </si>
  <si>
    <t>云计算技术及应用</t>
  </si>
  <si>
    <t>云计算理论与实践</t>
  </si>
  <si>
    <t>潘虎</t>
  </si>
  <si>
    <t>2016.12.1</t>
  </si>
  <si>
    <t>9787121301940</t>
  </si>
  <si>
    <t>展示与陈列</t>
  </si>
  <si>
    <t>《图解陈列设计手册》</t>
  </si>
  <si>
    <t>9787122312921</t>
  </si>
  <si>
    <t>照明技术及应用</t>
  </si>
  <si>
    <t>《影视照明技术》</t>
  </si>
  <si>
    <t>制片管理</t>
  </si>
  <si>
    <t>《动画项目制作管理》</t>
  </si>
  <si>
    <t>郑玉明  于海燕</t>
  </si>
  <si>
    <t>2010.3.1</t>
  </si>
  <si>
    <t>9787040286557</t>
  </si>
  <si>
    <t>专业课程设计</t>
  </si>
  <si>
    <t xml:space="preserve">主题博物馆展陈设计 [Art Design] </t>
  </si>
  <si>
    <t>丁俊</t>
  </si>
  <si>
    <t>西安交通大学出版社</t>
  </si>
  <si>
    <t>2016.4.1</t>
  </si>
  <si>
    <t>9787560581187</t>
  </si>
  <si>
    <t>艺动已定</t>
  </si>
  <si>
    <t>数字绘画语言与表现</t>
  </si>
  <si>
    <t>Photoshop终极CG绘画技法</t>
  </si>
  <si>
    <t>杨雪果 著</t>
  </si>
  <si>
    <t>9787121312946</t>
  </si>
  <si>
    <t>2019级动画本4班</t>
  </si>
  <si>
    <t>电竞</t>
  </si>
  <si>
    <t>数字雕刻角色设计</t>
  </si>
  <si>
    <t>ZBrush数字雕刻大师之路（第二版）</t>
  </si>
  <si>
    <t>周绍印</t>
  </si>
  <si>
    <t>2017-7</t>
  </si>
  <si>
    <t>分镜设计</t>
  </si>
  <si>
    <t>分镜头脚本教程设计</t>
  </si>
  <si>
    <t>李杰</t>
  </si>
  <si>
    <t xml:space="preserve">2014年9月 </t>
  </si>
  <si>
    <t>9787515325798</t>
  </si>
  <si>
    <t>绑定基础</t>
  </si>
  <si>
    <t>maya绑定</t>
  </si>
  <si>
    <t>中国国际人才开发中心、完美动力 编</t>
  </si>
  <si>
    <t>海洋出版社</t>
  </si>
  <si>
    <t>2012年6月</t>
  </si>
  <si>
    <t>9787502782689</t>
  </si>
  <si>
    <t>游戏衍生品设计</t>
  </si>
  <si>
    <t>数字雕塑技法与3D打印</t>
  </si>
  <si>
    <t>张盛</t>
  </si>
  <si>
    <t>2019年 1月</t>
  </si>
  <si>
    <t>9787302514961</t>
  </si>
  <si>
    <t>2020级动画本3班</t>
  </si>
  <si>
    <t>数字娱乐产业前沿</t>
  </si>
  <si>
    <t>新媒体的语言</t>
  </si>
  <si>
    <t>列夫.马诺维奇</t>
  </si>
  <si>
    <t>贵州人民出版社</t>
  </si>
  <si>
    <t>2020-08</t>
  </si>
  <si>
    <t>9787221158406</t>
  </si>
  <si>
    <t>2018级艺术与科技本2班</t>
  </si>
  <si>
    <t>法律常识</t>
  </si>
  <si>
    <t>法律常识一本全</t>
  </si>
  <si>
    <t>春之霖</t>
  </si>
  <si>
    <t>江西美术出版社</t>
  </si>
  <si>
    <t>9787548054375</t>
  </si>
  <si>
    <t>项目管理概论</t>
  </si>
  <si>
    <t>创意思维训练</t>
  </si>
  <si>
    <t>《设计创意思维》</t>
  </si>
  <si>
    <t>李江</t>
  </si>
  <si>
    <t>2020年</t>
  </si>
  <si>
    <t>9787518429950</t>
  </si>
  <si>
    <t>漫画创作</t>
  </si>
  <si>
    <t>《漫画技法》</t>
  </si>
  <si>
    <t>郭奇</t>
  </si>
  <si>
    <t>中国劳动社会保障出版社</t>
  </si>
  <si>
    <t>2012年</t>
  </si>
  <si>
    <t>9787504598356</t>
  </si>
  <si>
    <t>艺术与科技创新工坊2</t>
  </si>
  <si>
    <t>《新媒体视觉设计》</t>
  </si>
  <si>
    <t>刘琛</t>
  </si>
  <si>
    <t>9787115515520</t>
  </si>
  <si>
    <t>影视剪辑思维与技巧</t>
  </si>
  <si>
    <t>《影视剪辑》（第二版）</t>
  </si>
  <si>
    <t>聂欣如</t>
  </si>
  <si>
    <t>9787309092011</t>
  </si>
  <si>
    <t>2019级艺术与科技本2班</t>
  </si>
  <si>
    <t>动态图形制作流程</t>
  </si>
  <si>
    <t>动态图形设计基础:从理论到实践</t>
  </si>
  <si>
    <t>(英)伊恩.克鲁克 (英)彼得.比尔</t>
  </si>
  <si>
    <t>2017-01-01</t>
  </si>
  <si>
    <t>9787515315331</t>
  </si>
  <si>
    <t>数字绘画技法</t>
  </si>
  <si>
    <t>插画设计（中国高等院校十二五精品课程规划教材）</t>
  </si>
  <si>
    <t>宋瑞波贺鹏，赵文，吴斌</t>
  </si>
  <si>
    <t>9787515308319</t>
  </si>
  <si>
    <t>2020级艺术与科技本2班</t>
  </si>
  <si>
    <t>视频包装</t>
  </si>
  <si>
    <t>《Adobe After EffectsCC2018经典教程</t>
  </si>
  <si>
    <t>布里 根希尔德</t>
  </si>
  <si>
    <t>9787115527219</t>
  </si>
  <si>
    <t>《电影语言的语法》</t>
  </si>
  <si>
    <t>2013年</t>
  </si>
  <si>
    <t>纪录片创作六讲</t>
  </si>
  <si>
    <t>2016年10月</t>
  </si>
  <si>
    <t>9787550259614</t>
  </si>
  <si>
    <t>2019级电子竞技运动与管理专1班</t>
  </si>
  <si>
    <t>节目策划</t>
  </si>
  <si>
    <t>教师讲义</t>
  </si>
  <si>
    <t>电竞赛事直转播技术</t>
  </si>
  <si>
    <t>电视节目导播实用教程</t>
  </si>
  <si>
    <t>谢力健</t>
  </si>
  <si>
    <t>2014年10月</t>
  </si>
  <si>
    <t xml:space="preserve"> 9787565710346</t>
  </si>
  <si>
    <t>网络短视频创作</t>
  </si>
  <si>
    <t>新媒体短视频全攻略</t>
  </si>
  <si>
    <t>刘东明</t>
  </si>
  <si>
    <t>2018年9月</t>
  </si>
  <si>
    <t>9787115491428</t>
  </si>
  <si>
    <t>文学部征订</t>
  </si>
  <si>
    <t xml:space="preserve"> Adobe After Effects CC 2018经典教程</t>
  </si>
  <si>
    <t>2018版</t>
  </si>
  <si>
    <t>2020级电子竞技运动与管理专1班</t>
  </si>
  <si>
    <t>2014年 9 月</t>
  </si>
  <si>
    <t>非线性剪辑基础</t>
  </si>
  <si>
    <t>Adobe Premiere Pro CC 2018经典教程</t>
  </si>
  <si>
    <t>电竞数据统计与分析</t>
  </si>
  <si>
    <t>统计数据分析基础教程：基于SPSS 20和Excel 2010的调查数据分析</t>
  </si>
  <si>
    <t>叶向、李亚平 著</t>
  </si>
  <si>
    <t>2015年4月第二版</t>
  </si>
  <si>
    <t>9787300210896</t>
  </si>
  <si>
    <t>《分镜头脚本教程设计》</t>
  </si>
  <si>
    <t>2019级游戏设计专1、2班</t>
  </si>
  <si>
    <t>游戏原画创作</t>
  </si>
  <si>
    <t>绘画创作研究</t>
  </si>
  <si>
    <t>汪晓曙</t>
  </si>
  <si>
    <t>暨南大学出版社</t>
  </si>
  <si>
    <t>9787566810601</t>
  </si>
  <si>
    <t>概念设计</t>
  </si>
  <si>
    <t>幻想的艺术</t>
  </si>
  <si>
    <t>蒙子</t>
  </si>
  <si>
    <t>2020-11-01</t>
  </si>
  <si>
    <t xml:space="preserve"> 9787115547859</t>
  </si>
  <si>
    <t>光影与体积</t>
  </si>
  <si>
    <t>你早该这么学CG绘画</t>
  </si>
  <si>
    <t>陈惟</t>
  </si>
  <si>
    <t>2018-08</t>
  </si>
  <si>
    <t>9787121348334</t>
  </si>
  <si>
    <t>2020级游戏设计专1班</t>
  </si>
  <si>
    <t>游戏场景设计</t>
  </si>
  <si>
    <t>程俊杰，马潇灵</t>
  </si>
  <si>
    <t xml:space="preserve">2015年09月 </t>
  </si>
  <si>
    <t>9787502792398</t>
  </si>
  <si>
    <t>数字建模（人头）</t>
  </si>
  <si>
    <t>数字建模（场景道具）</t>
  </si>
  <si>
    <r>
      <rPr>
        <b/>
        <sz val="9"/>
        <rFont val="宋体"/>
        <charset val="134"/>
      </rPr>
      <t>《Maya 影视动画</t>
    </r>
    <r>
      <rPr>
        <b/>
        <sz val="9"/>
        <rFont val="宋体"/>
        <charset val="134"/>
      </rPr>
      <t>高级</t>
    </r>
    <r>
      <rPr>
        <b/>
        <sz val="9"/>
        <rFont val="宋体"/>
        <charset val="134"/>
      </rPr>
      <t>模型制作全解析》</t>
    </r>
  </si>
  <si>
    <t>CGWANG教育著</t>
  </si>
  <si>
    <t>9787115412010</t>
  </si>
  <si>
    <t>张盛著</t>
  </si>
  <si>
    <t xml:space="preserve"> 9787302514961</t>
  </si>
  <si>
    <t>*概率论与数理统计</t>
  </si>
  <si>
    <t>概率论与数理统计教程（第三版）</t>
  </si>
  <si>
    <t>茆诗松、程依明、濮晓龙</t>
  </si>
  <si>
    <t>9787040511482</t>
  </si>
  <si>
    <t>2019级计算机科学与技术本2班</t>
  </si>
  <si>
    <t>*数据结构</t>
  </si>
  <si>
    <t>数据结构（C语言版 第2版）</t>
  </si>
  <si>
    <t>严蔚敏，李冬梅，吴伟民</t>
  </si>
  <si>
    <t> 2011.11</t>
  </si>
  <si>
    <t>9787115379504</t>
  </si>
  <si>
    <t>*互动娱乐程序设计基础</t>
  </si>
  <si>
    <t>Unreal Engine 4蓝图完全学习教程</t>
  </si>
  <si>
    <t>掌田津耶乃 </t>
  </si>
  <si>
    <t>2017.6</t>
  </si>
  <si>
    <t>9787515345505</t>
  </si>
  <si>
    <t>计算机动画进阶</t>
  </si>
  <si>
    <t>Maya动画完美动力影视动画课程实录</t>
  </si>
  <si>
    <t>9787502782931</t>
  </si>
  <si>
    <t>游戏开发模拟项目1</t>
  </si>
  <si>
    <t>Unreal Engine 虚拟现实开发</t>
  </si>
  <si>
    <t xml:space="preserve">王晓慧，崔磊，李志斌 </t>
  </si>
  <si>
    <t> 人民邮电出版社</t>
  </si>
  <si>
    <t>2018.9</t>
  </si>
  <si>
    <t>9787115486646</t>
  </si>
  <si>
    <t>高等数学第七版下册</t>
  </si>
  <si>
    <t>2014.7</t>
  </si>
  <si>
    <t>2020级计算机科学与技术本2班</t>
  </si>
  <si>
    <t>C++面向对象程序设计（第2版）</t>
  </si>
  <si>
    <t>谭浩强</t>
  </si>
  <si>
    <t>李心广，王金矿，张晶</t>
  </si>
  <si>
    <t>2017.10</t>
  </si>
  <si>
    <t>游戏引擎基础</t>
  </si>
  <si>
    <t>Unreal Engine 4从入门到精通</t>
  </si>
  <si>
    <t xml:space="preserve">何伟 </t>
  </si>
  <si>
    <t>演艺经纪与推广</t>
  </si>
  <si>
    <t>文化经纪理论与实务</t>
  </si>
  <si>
    <t>胡晓明，肖春晔</t>
  </si>
  <si>
    <t>2014/4/2</t>
  </si>
  <si>
    <t>978-7-3060-4846-2</t>
  </si>
  <si>
    <t>2018级广播电视编导本29、30班</t>
  </si>
  <si>
    <t>新媒体运营实务</t>
  </si>
  <si>
    <t>李俊，魏炜，马晓艳</t>
  </si>
  <si>
    <t>2020/7/1</t>
  </si>
  <si>
    <t>978-7-1155-3865-9</t>
  </si>
  <si>
    <t>*电视节目制作</t>
  </si>
  <si>
    <t>电视编导基础</t>
  </si>
  <si>
    <t>韩斌生</t>
  </si>
  <si>
    <t>2019/9/3</t>
  </si>
  <si>
    <t>978-7-5657-2593-7</t>
  </si>
  <si>
    <t>新媒体营销策划</t>
  </si>
  <si>
    <t>2017/11</t>
  </si>
  <si>
    <t>978-7-1115-8304-2</t>
  </si>
  <si>
    <t>2019级广播电视编导本22、23、24班</t>
  </si>
  <si>
    <t>新媒体节目策划</t>
  </si>
  <si>
    <t>2013/21</t>
  </si>
  <si>
    <t>978-7-5614-6520-2</t>
  </si>
  <si>
    <t>*纪录片创作</t>
  </si>
  <si>
    <t>2016/10</t>
  </si>
  <si>
    <t>978-7-5502-5961-4</t>
  </si>
  <si>
    <t>影视光线创作</t>
  </si>
  <si>
    <t>刘永泗，刘莘莘</t>
  </si>
  <si>
    <t>2015/6/1</t>
  </si>
  <si>
    <t>影视配乐分析与应用</t>
  </si>
  <si>
    <t>电影电视剧音乐分析教程【第二版】</t>
  </si>
  <si>
    <t>曾田力 雷伟 徐晨</t>
  </si>
  <si>
    <t>978-7-5657-1960-8</t>
  </si>
  <si>
    <t>电子竞技项目管理与赛事执行</t>
  </si>
  <si>
    <t>教师自编讲义</t>
  </si>
  <si>
    <t>2020级广播电视编导本17、18班</t>
  </si>
  <si>
    <t>由主办院系征订</t>
  </si>
  <si>
    <t>已定</t>
  </si>
  <si>
    <t>978-7-1060-3042-1</t>
  </si>
  <si>
    <t>电视节目的形态：创新的观点</t>
  </si>
  <si>
    <t>网络传播学</t>
  </si>
  <si>
    <t>网络传播学概论</t>
  </si>
  <si>
    <t>2017/7/4</t>
  </si>
  <si>
    <t>978-7-3002-4588-1</t>
  </si>
  <si>
    <t>文学部指定</t>
  </si>
  <si>
    <t>2018级戏剧影视导演本6、7班</t>
  </si>
  <si>
    <t>网络剧创作</t>
  </si>
  <si>
    <t>导演创作完全手册：(插图修订第4版)</t>
  </si>
  <si>
    <t xml:space="preserve">[美] 迈克尔·拉毕格(Michael Rabiger) </t>
  </si>
  <si>
    <t xml:space="preserve">2016年07月 </t>
  </si>
  <si>
    <t>9787220110986</t>
  </si>
  <si>
    <t xml:space="preserve">2018年09月 </t>
  </si>
  <si>
    <t>2019级戏剧影视导演本6、7班</t>
  </si>
  <si>
    <t>纪录片创作六讲 （修订版）</t>
  </si>
  <si>
    <t xml:space="preserve">2000年01月  </t>
  </si>
  <si>
    <t>影视制片管理基础（第三版）</t>
  </si>
  <si>
    <t>高福安，宋培义，司若，卿清</t>
  </si>
  <si>
    <t>9787565722189</t>
  </si>
  <si>
    <t>影视特效制作</t>
  </si>
  <si>
    <t>After Effects 高效学习指南</t>
  </si>
  <si>
    <t xml:space="preserve">2019年05月 </t>
  </si>
  <si>
    <t>9787121358760</t>
  </si>
  <si>
    <t>影视录音艺术</t>
  </si>
  <si>
    <t>影视录音技艺(影视传媒实训系列教材)</t>
  </si>
  <si>
    <t>王健</t>
  </si>
  <si>
    <t>2010年08月</t>
  </si>
  <si>
    <t>9787562149514</t>
  </si>
  <si>
    <t>中外电影艺术发展简史</t>
  </si>
  <si>
    <t>由主办院系征订(电影电视学院）</t>
  </si>
  <si>
    <t>9787305137471</t>
  </si>
  <si>
    <t>2020级戏剧影视导演本6、7班</t>
  </si>
  <si>
    <t>视听语言教程：影视·元素·艺术感</t>
  </si>
  <si>
    <t>9787301301258</t>
  </si>
  <si>
    <t>图像处理与设计基础（PS+AI）</t>
  </si>
  <si>
    <t>Photoshop平面设计基础与应用案例（十三五艺术类专业规划教材）</t>
  </si>
  <si>
    <t>左花苹</t>
  </si>
  <si>
    <t>河南科技技术出版社</t>
  </si>
  <si>
    <t>2019-02-01</t>
  </si>
  <si>
    <t>9787534994432</t>
  </si>
  <si>
    <t>文学改编</t>
  </si>
  <si>
    <t>影视剧片段改编教程</t>
  </si>
  <si>
    <t>赵彬彬</t>
  </si>
  <si>
    <t>9787106045111</t>
  </si>
  <si>
    <t>外国戏剧史</t>
  </si>
  <si>
    <t>新媒体节目创意与制作</t>
  </si>
  <si>
    <t>短视频：策划、制作与运营</t>
  </si>
  <si>
    <t>郑昊、米鹿</t>
  </si>
  <si>
    <t>人民邮电出版社有限公司</t>
  </si>
  <si>
    <t>9787115513250</t>
  </si>
  <si>
    <t>2018级播音与主持艺术本科1-8班</t>
  </si>
  <si>
    <t>英语翻译2</t>
  </si>
  <si>
    <t>英汉翻译教程</t>
  </si>
  <si>
    <t>司显柱等</t>
  </si>
  <si>
    <t>9787566915771</t>
  </si>
  <si>
    <t>2018级播音与主持艺术本科27-28班</t>
  </si>
  <si>
    <t>原创舞台剧本创作</t>
  </si>
  <si>
    <r>
      <rPr>
        <b/>
        <sz val="10"/>
        <color rgb="FF000000"/>
        <rFont val="宋体"/>
        <charset val="134"/>
      </rPr>
      <t>2016年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月第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版</t>
    </r>
  </si>
  <si>
    <t>设计色彩（数媒定）</t>
  </si>
  <si>
    <t>2020级数字媒体艺术本科7、8、9班</t>
  </si>
  <si>
    <t>影视摄像基础(数媒定）</t>
  </si>
  <si>
    <t>视听语言（数媒定）</t>
  </si>
  <si>
    <t>矢量图形设计（数媒定）</t>
  </si>
  <si>
    <t>2020级广播电视编导本科15、16班</t>
  </si>
  <si>
    <t xml:space="preserve">写作之道 </t>
  </si>
  <si>
    <t>《写作概论》</t>
  </si>
  <si>
    <t>2019级影视动画专4567班</t>
  </si>
  <si>
    <t> 2020年1月第1版</t>
  </si>
  <si>
    <t>2020级广播电视技术专科</t>
  </si>
  <si>
    <t>新闻传播学研究方法</t>
  </si>
  <si>
    <t>大众传播学研究方法导论</t>
  </si>
  <si>
    <t>陈阳</t>
  </si>
  <si>
    <t>9787300217895</t>
  </si>
  <si>
    <t>毛发制作理论</t>
  </si>
  <si>
    <t>影视化妆技巧</t>
  </si>
  <si>
    <t>王希钟</t>
  </si>
  <si>
    <t xml:space="preserve">  中国传媒大学出版社</t>
  </si>
  <si>
    <t>最新版</t>
  </si>
  <si>
    <t>9787811277036</t>
  </si>
  <si>
    <t>2020级人物形象设计专科1班、2020级戏剧影视美术设计本科4班、5班</t>
  </si>
  <si>
    <t>信息检索与论文写作</t>
  </si>
  <si>
    <t xml:space="preserve">《文献信息检索与论文写作》 第6版 </t>
  </si>
  <si>
    <t>王细荣、丁洁、苏丽丽</t>
  </si>
  <si>
    <t>/2017年11月</t>
  </si>
  <si>
    <t>9787313182340</t>
  </si>
  <si>
    <t>2018级服装与服饰设计本科01班</t>
  </si>
  <si>
    <t>形象化妆</t>
  </si>
  <si>
    <t>华国乔</t>
  </si>
  <si>
    <t>9787501944705</t>
  </si>
  <si>
    <t>2019级播音与主持艺术本科1-29班</t>
  </si>
  <si>
    <t>社会教育实训</t>
  </si>
  <si>
    <t>礼仪主持艺术教程</t>
  </si>
  <si>
    <t>谢伦浩</t>
  </si>
  <si>
    <t>9787565706455</t>
  </si>
  <si>
    <t>2018年播音与主持艺术本科23-24班</t>
  </si>
  <si>
    <t>现代教育技术</t>
  </si>
  <si>
    <t>现代教育技术应用</t>
  </si>
  <si>
    <t>沈莉</t>
  </si>
  <si>
    <t>2020年8月第一版</t>
  </si>
  <si>
    <t>9787030656254</t>
  </si>
  <si>
    <t>2018级播音与主持艺术本科23、24班</t>
  </si>
  <si>
    <t>新媒体直播主持</t>
  </si>
  <si>
    <t>电视直播与现场报道</t>
  </si>
  <si>
    <t>张龙 崔林 张树华</t>
  </si>
  <si>
    <t>9787565718458</t>
  </si>
  <si>
    <t>2019级播音与主持专科1-5班</t>
  </si>
  <si>
    <t>编舞技法(群舞)</t>
  </si>
  <si>
    <t>当代编舞理论与技法</t>
  </si>
  <si>
    <t>肖苏华</t>
  </si>
  <si>
    <t>2012.5,1版</t>
  </si>
  <si>
    <t>9787566002075</t>
  </si>
  <si>
    <t>18级舞蹈编导
本科1.2.3班</t>
  </si>
  <si>
    <t>舞蹈教育学</t>
  </si>
  <si>
    <t>吕艺生</t>
  </si>
  <si>
    <t xml:space="preserve"> 2004年2月版</t>
  </si>
  <si>
    <t>9787805537771</t>
  </si>
  <si>
    <t>18级舞蹈表演
本科3班</t>
  </si>
  <si>
    <t>舞台作品舞台排练</t>
  </si>
  <si>
    <t>中国民族民间舞剧目与表演课教程</t>
  </si>
  <si>
    <t>靳苗苗</t>
  </si>
  <si>
    <t>9787566012098</t>
  </si>
  <si>
    <t>18级舞蹈表演
本科1.2.3班</t>
  </si>
  <si>
    <t>地域特色舞蹈舞台综合训练</t>
  </si>
  <si>
    <t>中国民间舞教材与教法</t>
  </si>
  <si>
    <t>2001年5月版</t>
  </si>
  <si>
    <t>18级舞蹈表演
本科1、2班</t>
  </si>
  <si>
    <t>性格舞</t>
  </si>
  <si>
    <t>中国古典舞身韵教学法</t>
  </si>
  <si>
    <t>唐满城 金浩</t>
  </si>
  <si>
    <t>9787806675977</t>
  </si>
  <si>
    <t>18级舞蹈表演
本科1.2班</t>
  </si>
  <si>
    <t>舞蹈素材课（维族舞、东北秧歌）</t>
  </si>
  <si>
    <t>19级舞蹈编导
本科1.2班</t>
  </si>
  <si>
    <t>编舞技法（双人舞）</t>
  </si>
  <si>
    <t>中国双人舞编导教程</t>
  </si>
  <si>
    <t>张建民</t>
  </si>
  <si>
    <t>2017.8</t>
  </si>
  <si>
    <t>9787806676165</t>
  </si>
  <si>
    <t>现代舞（综合训练）</t>
  </si>
  <si>
    <t>EXCEL在财务中的应用</t>
  </si>
  <si>
    <t>Excel在会计与财务日常工作中的应用</t>
  </si>
  <si>
    <t>赛贝尔资讯</t>
  </si>
  <si>
    <t>2015.04.01</t>
  </si>
  <si>
    <t>9787302386964</t>
  </si>
  <si>
    <t>18级财务管理本科1班，18级财务管理本科2班</t>
  </si>
  <si>
    <t>ERP沙盘模拟</t>
  </si>
  <si>
    <t>ERP企业模拟经营沙盘实训教程</t>
  </si>
  <si>
    <t>崔杰，张欣，李永利</t>
  </si>
  <si>
    <t>ISBN：9787302522515</t>
  </si>
  <si>
    <t>现代汉语(下册)</t>
  </si>
  <si>
    <t>ISBN：9787040469882</t>
  </si>
  <si>
    <t>韩语阅读</t>
  </si>
  <si>
    <t>延世韩国语2</t>
  </si>
  <si>
    <t>延世大学韩国语学堂 编</t>
  </si>
  <si>
    <t>2014年</t>
  </si>
  <si>
    <t>9787510078132</t>
  </si>
  <si>
    <t>20级韩语班，韩语初级班</t>
  </si>
  <si>
    <t>延世韩国语2活用练习</t>
  </si>
  <si>
    <t>]延世大学韩国语学堂 编</t>
  </si>
  <si>
    <t>9787510078149</t>
  </si>
  <si>
    <t>20级戏剧影视美术设计本科4班、5班</t>
  </si>
  <si>
    <t>服装设计基础理论</t>
  </si>
  <si>
    <t>2020级人物形象设计专科01班</t>
  </si>
  <si>
    <t>19音乐学本科，20音表本3,18音乐学本科</t>
  </si>
  <si>
    <t>第六版</t>
  </si>
  <si>
    <t>18音表本1</t>
  </si>
  <si>
    <t>2019级表演本科13-18班</t>
  </si>
  <si>
    <t>流行音乐与爵士乐和声学</t>
  </si>
  <si>
    <t>任达敏 著</t>
  </si>
  <si>
    <t>第二版</t>
  </si>
  <si>
    <t>9787103047675</t>
  </si>
  <si>
    <t>2019级音表本1</t>
  </si>
  <si>
    <t>19级现代流行音乐专科01</t>
  </si>
  <si>
    <t>19级音乐表演专科1班</t>
  </si>
  <si>
    <t>《艺术概论》</t>
  </si>
  <si>
    <t>18音乐表演本科2班、19音乐表演本1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</si>
</sst>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yyyy&quot;年&quot;m&quot;月&quot;;@"/>
    <numFmt numFmtId="178" formatCode="000000"/>
    <numFmt numFmtId="179" formatCode="0_ "/>
    <numFmt numFmtId="180" formatCode="yyyy&quot;年&quot;m&quot;月&quot;d&quot;日&quot;;@"/>
    <numFmt numFmtId="181" formatCode="[=1]&quot;☑&quot;;[=0]&quot;☐&quot;;0;@"/>
    <numFmt numFmtId="182" formatCode="0_);[Red]\(0\)"/>
  </numFmts>
  <fonts count="1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rgb="FF00B0F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9"/>
      <color rgb="FF000000"/>
      <name val="宋体"/>
      <charset val="134"/>
    </font>
    <font>
      <b/>
      <sz val="8"/>
      <color rgb="FF00B0F0"/>
      <name val="宋体"/>
      <charset val="134"/>
    </font>
    <font>
      <b/>
      <sz val="9"/>
      <color rgb="FF00B0F0"/>
      <name val="宋体"/>
      <charset val="134"/>
    </font>
    <font>
      <sz val="12"/>
      <color rgb="FF00B0F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92D050"/>
      <name val="宋体"/>
      <charset val="134"/>
    </font>
    <font>
      <b/>
      <sz val="9"/>
      <name val="宋体"/>
      <charset val="134"/>
      <scheme val="minor"/>
    </font>
    <font>
      <b/>
      <sz val="9"/>
      <color rgb="FF92D050"/>
      <name val="宋体"/>
      <charset val="134"/>
    </font>
    <font>
      <b/>
      <sz val="10"/>
      <color rgb="FF92D050"/>
      <name val="宋体"/>
      <charset val="134"/>
    </font>
    <font>
      <sz val="1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92D050"/>
      <name val="宋体"/>
      <charset val="134"/>
      <scheme val="minor"/>
    </font>
    <font>
      <sz val="9"/>
      <color rgb="FF00B0F0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color rgb="FF92D050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12"/>
      <name val="宋体"/>
      <charset val="134"/>
      <scheme val="minor"/>
    </font>
    <font>
      <sz val="9"/>
      <color rgb="FF00B0F0"/>
      <name val="宋体"/>
      <charset val="134"/>
      <scheme val="minor"/>
    </font>
    <font>
      <sz val="8"/>
      <name val="宋体"/>
      <charset val="134"/>
      <scheme val="minor"/>
    </font>
    <font>
      <sz val="9"/>
      <color rgb="FF92D050"/>
      <name val="宋体"/>
      <charset val="134"/>
      <scheme val="minor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name val="Songti SC"/>
      <charset val="134"/>
    </font>
    <font>
      <sz val="9"/>
      <color indexed="63"/>
      <name val="宋体"/>
      <charset val="134"/>
    </font>
    <font>
      <sz val="10.5"/>
      <name val="宋体"/>
      <charset val="134"/>
    </font>
    <font>
      <b/>
      <sz val="9"/>
      <color rgb="FFFF0000"/>
      <name val="宋体"/>
      <charset val="134"/>
    </font>
    <font>
      <sz val="11"/>
      <name val="方正仿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1"/>
      <color rgb="FF00B0F0"/>
      <name val="方正仿宋简体"/>
      <charset val="134"/>
    </font>
    <font>
      <sz val="11"/>
      <color theme="1"/>
      <name val="方正仿宋简体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ajor"/>
    </font>
    <font>
      <b/>
      <sz val="10"/>
      <color rgb="FF00B0F0"/>
      <name val="仿宋"/>
      <charset val="134"/>
    </font>
    <font>
      <b/>
      <sz val="10"/>
      <color rgb="FFFF0000"/>
      <name val="仿宋"/>
      <charset val="134"/>
    </font>
    <font>
      <sz val="10"/>
      <color rgb="FF92D050"/>
      <name val="仿宋"/>
      <charset val="134"/>
    </font>
    <font>
      <b/>
      <sz val="9"/>
      <color rgb="FF323232"/>
      <name val="宋体"/>
      <charset val="134"/>
    </font>
    <font>
      <sz val="9"/>
      <color theme="1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color rgb="FF00B0F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Verdana"/>
      <charset val="134"/>
    </font>
    <font>
      <sz val="10.45"/>
      <name val="SimSun"/>
      <charset val="134"/>
    </font>
    <font>
      <b/>
      <sz val="9"/>
      <color rgb="FF323232"/>
      <name val="宋体"/>
      <charset val="134"/>
      <scheme val="minor"/>
    </font>
    <font>
      <b/>
      <sz val="9"/>
      <color rgb="FF00B0F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rgb="FF92D05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10"/>
      <color rgb="FF92D050"/>
      <name val="宋体"/>
      <charset val="134"/>
      <scheme val="minor"/>
    </font>
    <font>
      <b/>
      <sz val="9"/>
      <color theme="1"/>
      <name val="宋体"/>
      <charset val="134"/>
    </font>
    <font>
      <sz val="8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0"/>
      <color rgb="FF00B0F0"/>
      <name val="Arial"/>
      <charset val="134"/>
    </font>
    <font>
      <sz val="13.5"/>
      <name val="SimSun"/>
      <charset val="134"/>
    </font>
    <font>
      <sz val="13.5"/>
      <name val="Times New Roman"/>
      <charset val="134"/>
    </font>
    <font>
      <sz val="10.5"/>
      <name val="Calibri"/>
      <charset val="134"/>
    </font>
    <font>
      <b/>
      <sz val="10.5"/>
      <name val="宋体"/>
      <charset val="134"/>
    </font>
    <font>
      <sz val="8"/>
      <name val="Times New Roman"/>
      <charset val="134"/>
    </font>
    <font>
      <sz val="8"/>
      <name val="宋体"/>
      <charset val="134"/>
    </font>
    <font>
      <sz val="9"/>
      <color rgb="FF00B0F0"/>
      <name val="Times New Roman"/>
      <charset val="134"/>
    </font>
    <font>
      <b/>
      <sz val="9"/>
      <color indexed="8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90" fillId="2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22" borderId="29" applyNumberFormat="0" applyFont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0" fontId="93" fillId="0" borderId="28" applyNumberFormat="0" applyFill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92" fillId="31" borderId="32" applyNumberFormat="0" applyAlignment="0" applyProtection="0">
      <alignment vertical="center"/>
    </xf>
    <xf numFmtId="0" fontId="96" fillId="31" borderId="30" applyNumberFormat="0" applyAlignment="0" applyProtection="0">
      <alignment vertical="center"/>
    </xf>
    <xf numFmtId="0" fontId="81" fillId="11" borderId="26" applyNumberFormat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91" fillId="0" borderId="31" applyNumberFormat="0" applyFill="0" applyAlignment="0" applyProtection="0">
      <alignment vertical="center"/>
    </xf>
    <xf numFmtId="0" fontId="95" fillId="35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98" fillId="0" borderId="0"/>
    <xf numFmtId="0" fontId="80" fillId="14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2" fillId="0" borderId="0">
      <alignment vertical="center"/>
    </xf>
    <xf numFmtId="0" fontId="98" fillId="0" borderId="0"/>
    <xf numFmtId="0" fontId="98" fillId="0" borderId="0"/>
    <xf numFmtId="0" fontId="98" fillId="0" borderId="0"/>
    <xf numFmtId="0" fontId="98" fillId="0" borderId="0"/>
  </cellStyleXfs>
  <cellXfs count="7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shrinkToFit="1"/>
    </xf>
    <xf numFmtId="49" fontId="5" fillId="0" borderId="1" xfId="51" applyNumberFormat="1" applyFont="1" applyBorder="1" applyAlignment="1">
      <alignment horizontal="center" vertical="center" wrapText="1"/>
    </xf>
    <xf numFmtId="49" fontId="5" fillId="0" borderId="1" xfId="51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57" fontId="6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4" xfId="51" applyFont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 shrinkToFit="1"/>
    </xf>
    <xf numFmtId="49" fontId="5" fillId="0" borderId="4" xfId="51" applyNumberFormat="1" applyFont="1" applyBorder="1" applyAlignment="1">
      <alignment horizontal="center" vertical="center" wrapText="1"/>
    </xf>
    <xf numFmtId="49" fontId="6" fillId="0" borderId="4" xfId="51" applyNumberFormat="1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2" xfId="51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8" fillId="2" borderId="2" xfId="51" applyFont="1" applyFill="1" applyBorder="1" applyAlignment="1">
      <alignment horizontal="left" vertical="center" wrapText="1"/>
    </xf>
    <xf numFmtId="0" fontId="8" fillId="2" borderId="1" xfId="51" applyFont="1" applyFill="1" applyBorder="1" applyAlignment="1">
      <alignment horizontal="left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0" fontId="11" fillId="0" borderId="1" xfId="51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57" fontId="5" fillId="0" borderId="1" xfId="51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31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 shrinkToFit="1"/>
    </xf>
    <xf numFmtId="49" fontId="5" fillId="0" borderId="1" xfId="51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57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 wrapText="1"/>
    </xf>
    <xf numFmtId="31" fontId="16" fillId="0" borderId="1" xfId="51" applyNumberFormat="1" applyFont="1" applyFill="1" applyBorder="1" applyAlignment="1">
      <alignment horizontal="center" vertical="center" wrapText="1"/>
    </xf>
    <xf numFmtId="49" fontId="16" fillId="0" borderId="1" xfId="5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18" fillId="0" borderId="2" xfId="5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0" borderId="1" xfId="5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0" fillId="2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0" borderId="1" xfId="51" applyFont="1" applyFill="1" applyBorder="1" applyAlignment="1">
      <alignment horizontal="center" vertical="center" wrapText="1"/>
    </xf>
    <xf numFmtId="0" fontId="22" fillId="2" borderId="1" xfId="51" applyFont="1" applyFill="1" applyBorder="1" applyAlignment="1">
      <alignment horizontal="center" vertical="center" wrapText="1"/>
    </xf>
    <xf numFmtId="0" fontId="22" fillId="0" borderId="1" xfId="5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8" fillId="3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178" fontId="6" fillId="0" borderId="1" xfId="51" applyNumberFormat="1" applyFont="1" applyFill="1" applyBorder="1" applyAlignment="1">
      <alignment horizontal="center" vertical="center" wrapText="1"/>
    </xf>
    <xf numFmtId="0" fontId="6" fillId="3" borderId="2" xfId="51" applyFont="1" applyFill="1" applyBorder="1" applyAlignment="1">
      <alignment horizontal="center" vertical="center" wrapText="1"/>
    </xf>
    <xf numFmtId="0" fontId="23" fillId="3" borderId="1" xfId="51" applyFont="1" applyFill="1" applyBorder="1" applyAlignment="1">
      <alignment horizontal="center" vertical="center" wrapText="1"/>
    </xf>
    <xf numFmtId="0" fontId="23" fillId="0" borderId="1" xfId="51" applyFont="1" applyFill="1" applyBorder="1" applyAlignment="1">
      <alignment horizontal="center" vertical="center" wrapText="1"/>
    </xf>
    <xf numFmtId="0" fontId="23" fillId="2" borderId="1" xfId="51" applyFont="1" applyFill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3" borderId="1" xfId="51" applyFont="1" applyFill="1" applyBorder="1" applyAlignment="1">
      <alignment horizontal="center" vertical="center" wrapText="1"/>
    </xf>
    <xf numFmtId="14" fontId="6" fillId="0" borderId="1" xfId="51" applyNumberFormat="1" applyFont="1" applyFill="1" applyBorder="1" applyAlignment="1">
      <alignment horizontal="center" vertical="center" wrapText="1"/>
    </xf>
    <xf numFmtId="57" fontId="18" fillId="0" borderId="1" xfId="51" applyNumberFormat="1" applyFont="1" applyFill="1" applyBorder="1" applyAlignment="1">
      <alignment horizontal="center" vertical="center" wrapText="1"/>
    </xf>
    <xf numFmtId="0" fontId="24" fillId="3" borderId="2" xfId="51" applyFont="1" applyFill="1" applyBorder="1" applyAlignment="1">
      <alignment horizontal="center" vertical="center" wrapText="1"/>
    </xf>
    <xf numFmtId="0" fontId="24" fillId="3" borderId="1" xfId="51" applyFont="1" applyFill="1" applyBorder="1" applyAlignment="1">
      <alignment horizontal="center" vertical="center" wrapText="1"/>
    </xf>
    <xf numFmtId="178" fontId="24" fillId="3" borderId="0" xfId="0" applyNumberFormat="1" applyFont="1" applyFill="1" applyBorder="1" applyAlignment="1">
      <alignment horizontal="center"/>
    </xf>
    <xf numFmtId="0" fontId="24" fillId="3" borderId="1" xfId="51" applyFont="1" applyFill="1" applyBorder="1" applyAlignment="1">
      <alignment horizontal="center" vertical="center" shrinkToFit="1"/>
    </xf>
    <xf numFmtId="49" fontId="24" fillId="3" borderId="1" xfId="51" applyNumberFormat="1" applyFont="1" applyFill="1" applyBorder="1" applyAlignment="1">
      <alignment horizontal="center" vertical="center" wrapText="1"/>
    </xf>
    <xf numFmtId="49" fontId="24" fillId="3" borderId="1" xfId="51" applyNumberFormat="1" applyFont="1" applyFill="1" applyBorder="1" applyAlignment="1">
      <alignment horizontal="center" vertical="center" shrinkToFit="1"/>
    </xf>
    <xf numFmtId="14" fontId="24" fillId="3" borderId="0" xfId="0" applyNumberFormat="1" applyFont="1" applyFill="1" applyBorder="1" applyAlignment="1">
      <alignment horizontal="center"/>
    </xf>
    <xf numFmtId="0" fontId="24" fillId="3" borderId="1" xfId="51" applyFont="1" applyFill="1" applyBorder="1" applyAlignment="1">
      <alignment horizontal="center" vertical="center" wrapText="1" shrinkToFit="1"/>
    </xf>
    <xf numFmtId="49" fontId="24" fillId="3" borderId="1" xfId="51" applyNumberFormat="1" applyFont="1" applyFill="1" applyBorder="1" applyAlignment="1">
      <alignment horizontal="center" vertical="center" wrapText="1" shrinkToFit="1"/>
    </xf>
    <xf numFmtId="0" fontId="24" fillId="3" borderId="6" xfId="51" applyFont="1" applyFill="1" applyBorder="1" applyAlignment="1">
      <alignment horizontal="center" vertical="center" wrapText="1"/>
    </xf>
    <xf numFmtId="0" fontId="24" fillId="3" borderId="6" xfId="51" applyFont="1" applyFill="1" applyBorder="1" applyAlignment="1">
      <alignment horizontal="center" vertical="center" wrapText="1" shrinkToFit="1"/>
    </xf>
    <xf numFmtId="49" fontId="24" fillId="3" borderId="6" xfId="51" applyNumberFormat="1" applyFont="1" applyFill="1" applyBorder="1" applyAlignment="1">
      <alignment horizontal="center" vertical="center" wrapText="1"/>
    </xf>
    <xf numFmtId="49" fontId="24" fillId="3" borderId="6" xfId="51" applyNumberFormat="1" applyFont="1" applyFill="1" applyBorder="1" applyAlignment="1">
      <alignment horizontal="center" vertical="center" wrapText="1" shrinkToFi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shrinkToFit="1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8" xfId="0" applyNumberFormat="1" applyFont="1" applyFill="1" applyBorder="1" applyAlignment="1">
      <alignment horizontal="center" vertical="center" shrinkToFi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shrinkToFit="1"/>
    </xf>
    <xf numFmtId="49" fontId="24" fillId="3" borderId="5" xfId="0" applyNumberFormat="1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shrinkToFit="1"/>
    </xf>
    <xf numFmtId="49" fontId="24" fillId="3" borderId="11" xfId="0" applyNumberFormat="1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shrinkToFit="1"/>
    </xf>
    <xf numFmtId="0" fontId="24" fillId="0" borderId="2" xfId="51" applyFont="1" applyFill="1" applyBorder="1" applyAlignment="1">
      <alignment horizontal="center" vertical="center" wrapText="1"/>
    </xf>
    <xf numFmtId="0" fontId="24" fillId="0" borderId="1" xfId="5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57" fontId="24" fillId="0" borderId="1" xfId="51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/>
    </xf>
    <xf numFmtId="49" fontId="24" fillId="0" borderId="1" xfId="51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5" fillId="3" borderId="2" xfId="5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51" applyFont="1" applyFill="1" applyBorder="1" applyAlignment="1">
      <alignment horizontal="center" vertical="center" wrapText="1"/>
    </xf>
    <xf numFmtId="0" fontId="25" fillId="3" borderId="1" xfId="51" applyFont="1" applyFill="1" applyBorder="1" applyAlignment="1">
      <alignment horizontal="center" vertical="center" shrinkToFit="1"/>
    </xf>
    <xf numFmtId="49" fontId="25" fillId="3" borderId="1" xfId="51" applyNumberFormat="1" applyFont="1" applyFill="1" applyBorder="1" applyAlignment="1">
      <alignment horizontal="center" vertical="center" wrapText="1"/>
    </xf>
    <xf numFmtId="49" fontId="25" fillId="3" borderId="1" xfId="51" applyNumberFormat="1" applyFont="1" applyFill="1" applyBorder="1" applyAlignment="1">
      <alignment horizontal="center" vertical="center" shrinkToFit="1"/>
    </xf>
    <xf numFmtId="0" fontId="25" fillId="0" borderId="2" xfId="5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51" applyFont="1" applyFill="1" applyBorder="1" applyAlignment="1">
      <alignment horizontal="center" vertical="center" wrapText="1"/>
    </xf>
    <xf numFmtId="49" fontId="25" fillId="0" borderId="1" xfId="51" applyNumberFormat="1" applyFont="1" applyFill="1" applyBorder="1" applyAlignment="1">
      <alignment horizontal="center" vertical="center" wrapText="1"/>
    </xf>
    <xf numFmtId="14" fontId="25" fillId="0" borderId="1" xfId="5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shrinkToFit="1"/>
    </xf>
    <xf numFmtId="49" fontId="11" fillId="0" borderId="1" xfId="51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shrinkToFit="1"/>
    </xf>
    <xf numFmtId="0" fontId="26" fillId="3" borderId="1" xfId="5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3" borderId="14" xfId="51" applyFont="1" applyFill="1" applyBorder="1" applyAlignment="1">
      <alignment horizontal="center" vertical="center" wrapText="1"/>
    </xf>
    <xf numFmtId="0" fontId="24" fillId="3" borderId="15" xfId="51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6" fillId="0" borderId="1" xfId="51" applyFont="1" applyFill="1" applyBorder="1" applyAlignment="1">
      <alignment horizontal="center" vertical="center" wrapText="1"/>
    </xf>
    <xf numFmtId="0" fontId="24" fillId="0" borderId="14" xfId="5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5" fillId="3" borderId="14" xfId="51" applyFont="1" applyFill="1" applyBorder="1" applyAlignment="1">
      <alignment horizontal="center" vertical="center" wrapText="1"/>
    </xf>
    <xf numFmtId="0" fontId="25" fillId="0" borderId="14" xfId="5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11" fillId="0" borderId="14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27" fillId="0" borderId="1" xfId="51" applyFont="1" applyFill="1" applyBorder="1" applyAlignment="1">
      <alignment horizontal="center" vertical="center" wrapText="1"/>
    </xf>
    <xf numFmtId="0" fontId="27" fillId="0" borderId="1" xfId="51" applyFont="1" applyFill="1" applyBorder="1" applyAlignment="1">
      <alignment horizontal="center" vertical="center" shrinkToFit="1"/>
    </xf>
    <xf numFmtId="49" fontId="27" fillId="0" borderId="1" xfId="51" applyNumberFormat="1" applyFont="1" applyFill="1" applyBorder="1" applyAlignment="1">
      <alignment horizontal="center" vertical="center" wrapText="1"/>
    </xf>
    <xf numFmtId="49" fontId="27" fillId="0" borderId="1" xfId="51" applyNumberFormat="1" applyFont="1" applyFill="1" applyBorder="1" applyAlignment="1">
      <alignment horizontal="center" vertical="center" shrinkToFit="1"/>
    </xf>
    <xf numFmtId="0" fontId="10" fillId="0" borderId="1" xfId="5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shrinkToFit="1"/>
    </xf>
    <xf numFmtId="0" fontId="8" fillId="3" borderId="2" xfId="5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8" fillId="0" borderId="2" xfId="51" applyFont="1" applyFill="1" applyBorder="1" applyAlignment="1">
      <alignment horizontal="center" vertical="center" wrapText="1"/>
    </xf>
    <xf numFmtId="0" fontId="28" fillId="0" borderId="1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57" fontId="8" fillId="0" borderId="1" xfId="51" applyNumberFormat="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27" fillId="0" borderId="2" xfId="51" applyFont="1" applyFill="1" applyBorder="1" applyAlignment="1">
      <alignment horizontal="center" vertical="center" wrapText="1"/>
    </xf>
    <xf numFmtId="0" fontId="20" fillId="0" borderId="14" xfId="5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0" fontId="29" fillId="0" borderId="1" xfId="5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vertical="center" wrapText="1"/>
    </xf>
    <xf numFmtId="0" fontId="30" fillId="0" borderId="1" xfId="5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 wrapText="1"/>
    </xf>
    <xf numFmtId="0" fontId="10" fillId="0" borderId="19" xfId="51" applyFont="1" applyFill="1" applyBorder="1" applyAlignment="1">
      <alignment horizontal="center" vertical="center" wrapText="1"/>
    </xf>
    <xf numFmtId="0" fontId="10" fillId="0" borderId="6" xfId="51" applyFont="1" applyFill="1" applyBorder="1" applyAlignment="1">
      <alignment horizontal="center" vertical="center" wrapText="1"/>
    </xf>
    <xf numFmtId="0" fontId="27" fillId="0" borderId="19" xfId="5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shrinkToFit="1"/>
    </xf>
    <xf numFmtId="49" fontId="31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left" vertical="center" shrinkToFit="1"/>
    </xf>
    <xf numFmtId="0" fontId="10" fillId="0" borderId="1" xfId="5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left" vertical="center" shrinkToFit="1"/>
    </xf>
    <xf numFmtId="49" fontId="10" fillId="0" borderId="1" xfId="51" applyNumberFormat="1" applyFont="1" applyFill="1" applyBorder="1" applyAlignment="1">
      <alignment horizontal="left" vertical="center" wrapText="1"/>
    </xf>
    <xf numFmtId="49" fontId="10" fillId="0" borderId="1" xfId="51" applyNumberFormat="1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57" fontId="10" fillId="0" borderId="1" xfId="0" applyNumberFormat="1" applyFont="1" applyFill="1" applyBorder="1" applyAlignment="1">
      <alignment horizontal="left" vertical="center"/>
    </xf>
    <xf numFmtId="179" fontId="32" fillId="0" borderId="1" xfId="0" applyNumberFormat="1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 shrinkToFit="1"/>
    </xf>
    <xf numFmtId="49" fontId="31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center" shrinkToFit="1"/>
    </xf>
    <xf numFmtId="0" fontId="31" fillId="3" borderId="1" xfId="0" applyFont="1" applyFill="1" applyBorder="1" applyAlignment="1">
      <alignment horizontal="left" vertical="center" shrinkToFit="1"/>
    </xf>
    <xf numFmtId="57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shrinkToFi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shrinkToFit="1"/>
    </xf>
    <xf numFmtId="49" fontId="34" fillId="0" borderId="1" xfId="0" applyNumberFormat="1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left" vertical="center" shrinkToFit="1"/>
    </xf>
    <xf numFmtId="179" fontId="31" fillId="0" borderId="1" xfId="0" applyNumberFormat="1" applyFont="1" applyFill="1" applyBorder="1" applyAlignment="1">
      <alignment horizontal="left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shrinkToFit="1"/>
    </xf>
    <xf numFmtId="49" fontId="31" fillId="0" borderId="1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57" fontId="32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 shrinkToFit="1"/>
    </xf>
    <xf numFmtId="0" fontId="37" fillId="2" borderId="20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left" vertical="center" shrinkToFit="1"/>
    </xf>
    <xf numFmtId="0" fontId="38" fillId="0" borderId="2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justify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44" fontId="10" fillId="0" borderId="1" xfId="4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distributed" wrapText="1" shrinkToFit="1"/>
      <protection locked="0"/>
    </xf>
    <xf numFmtId="0" fontId="10" fillId="0" borderId="1" xfId="0" applyFont="1" applyFill="1" applyBorder="1" applyAlignment="1" applyProtection="1">
      <alignment horizontal="center" vertical="distributed" wrapText="1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distributed" wrapText="1" shrinkToFit="1"/>
      <protection locked="0"/>
    </xf>
    <xf numFmtId="57" fontId="10" fillId="0" borderId="1" xfId="0" applyNumberFormat="1" applyFont="1" applyFill="1" applyBorder="1" applyAlignment="1">
      <alignment horizontal="center" vertical="distributed" wrapText="1" shrinkToFit="1"/>
    </xf>
    <xf numFmtId="0" fontId="10" fillId="0" borderId="1" xfId="0" applyFont="1" applyFill="1" applyBorder="1" applyAlignment="1" applyProtection="1">
      <alignment vertical="distributed" wrapText="1" shrinkToFit="1"/>
      <protection locked="0"/>
    </xf>
    <xf numFmtId="0" fontId="38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distributed" wrapText="1"/>
    </xf>
    <xf numFmtId="0" fontId="10" fillId="2" borderId="1" xfId="0" applyFont="1" applyFill="1" applyBorder="1" applyAlignment="1">
      <alignment horizontal="center" vertical="distributed" wrapText="1"/>
    </xf>
    <xf numFmtId="49" fontId="10" fillId="2" borderId="1" xfId="0" applyNumberFormat="1" applyFont="1" applyFill="1" applyBorder="1" applyAlignment="1">
      <alignment horizontal="center" vertical="distributed" wrapText="1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distributed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distributed" shrinkToFit="1"/>
    </xf>
    <xf numFmtId="0" fontId="10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7" fillId="0" borderId="2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distributed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distributed" wrapText="1"/>
    </xf>
    <xf numFmtId="0" fontId="10" fillId="0" borderId="1" xfId="0" applyFont="1" applyFill="1" applyBorder="1" applyAlignment="1">
      <alignment horizontal="center" vertical="distributed" wrapText="1"/>
    </xf>
    <xf numFmtId="0" fontId="42" fillId="0" borderId="1" xfId="0" applyFont="1" applyFill="1" applyBorder="1" applyAlignment="1">
      <alignment horizontal="justify" vertical="center"/>
    </xf>
    <xf numFmtId="0" fontId="35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top" wrapText="1"/>
    </xf>
    <xf numFmtId="0" fontId="44" fillId="3" borderId="2" xfId="0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57" fontId="8" fillId="3" borderId="1" xfId="0" applyNumberFormat="1" applyFont="1" applyFill="1" applyBorder="1" applyAlignment="1">
      <alignment vertical="center" wrapText="1"/>
    </xf>
    <xf numFmtId="0" fontId="44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45" fillId="3" borderId="1" xfId="51" applyFont="1" applyFill="1" applyBorder="1" applyAlignment="1">
      <alignment horizontal="center" vertical="center" wrapText="1"/>
    </xf>
    <xf numFmtId="0" fontId="46" fillId="3" borderId="1" xfId="51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vertical="center" wrapText="1"/>
    </xf>
    <xf numFmtId="0" fontId="44" fillId="3" borderId="21" xfId="0" applyFont="1" applyFill="1" applyBorder="1" applyAlignment="1">
      <alignment wrapText="1"/>
    </xf>
    <xf numFmtId="0" fontId="48" fillId="3" borderId="2" xfId="0" applyFont="1" applyFill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44" fillId="2" borderId="2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center" wrapText="1"/>
    </xf>
    <xf numFmtId="0" fontId="49" fillId="3" borderId="2" xfId="0" applyFont="1" applyFill="1" applyBorder="1" applyAlignment="1">
      <alignment wrapText="1"/>
    </xf>
    <xf numFmtId="0" fontId="44" fillId="3" borderId="2" xfId="0" applyFont="1" applyFill="1" applyBorder="1" applyAlignment="1">
      <alignment horizontal="center" wrapText="1"/>
    </xf>
    <xf numFmtId="0" fontId="44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left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46" fillId="2" borderId="1" xfId="0" applyFont="1" applyFill="1" applyBorder="1" applyAlignment="1">
      <alignment horizontal="left" vertical="center" wrapText="1"/>
    </xf>
    <xf numFmtId="0" fontId="46" fillId="2" borderId="1" xfId="0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2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1" fillId="0" borderId="1" xfId="51" applyFont="1" applyFill="1" applyBorder="1" applyAlignment="1">
      <alignment horizontal="center" vertical="center" wrapText="1"/>
    </xf>
    <xf numFmtId="49" fontId="51" fillId="0" borderId="1" xfId="51" applyNumberFormat="1" applyFont="1" applyFill="1" applyBorder="1" applyAlignment="1">
      <alignment horizontal="center" vertical="center" wrapText="1"/>
    </xf>
    <xf numFmtId="14" fontId="5" fillId="0" borderId="1" xfId="51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45" fillId="3" borderId="4" xfId="51" applyFont="1" applyFill="1" applyBorder="1" applyAlignment="1">
      <alignment horizontal="center" vertical="center" wrapText="1"/>
    </xf>
    <xf numFmtId="0" fontId="45" fillId="3" borderId="6" xfId="5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2" fillId="3" borderId="6" xfId="5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3" fillId="2" borderId="6" xfId="51" applyFont="1" applyFill="1" applyBorder="1" applyAlignment="1">
      <alignment horizontal="center" vertical="center" wrapText="1"/>
    </xf>
    <xf numFmtId="0" fontId="53" fillId="2" borderId="1" xfId="51" applyFont="1" applyFill="1" applyBorder="1" applyAlignment="1">
      <alignment horizontal="center" vertical="center" wrapText="1"/>
    </xf>
    <xf numFmtId="0" fontId="54" fillId="2" borderId="1" xfId="51" applyFont="1" applyFill="1" applyBorder="1" applyAlignment="1">
      <alignment horizontal="center" vertical="center" wrapText="1"/>
    </xf>
    <xf numFmtId="0" fontId="45" fillId="2" borderId="1" xfId="51" applyFont="1" applyFill="1" applyBorder="1" applyAlignment="1">
      <alignment horizontal="center" vertical="center" wrapText="1"/>
    </xf>
    <xf numFmtId="0" fontId="5" fillId="0" borderId="19" xfId="51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justify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/>
    </xf>
    <xf numFmtId="3" fontId="38" fillId="0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left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47" fillId="2" borderId="1" xfId="51" applyFont="1" applyFill="1" applyBorder="1" applyAlignment="1">
      <alignment horizontal="center" vertical="center" shrinkToFit="1"/>
    </xf>
    <xf numFmtId="49" fontId="10" fillId="2" borderId="1" xfId="51" applyNumberFormat="1" applyFont="1" applyFill="1" applyBorder="1" applyAlignment="1">
      <alignment horizontal="center" vertical="center" wrapText="1"/>
    </xf>
    <xf numFmtId="49" fontId="10" fillId="2" borderId="1" xfId="51" applyNumberFormat="1" applyFont="1" applyFill="1" applyBorder="1" applyAlignment="1">
      <alignment horizontal="center" vertical="center" shrinkToFi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/>
    </xf>
    <xf numFmtId="17" fontId="38" fillId="0" borderId="1" xfId="0" applyNumberFormat="1" applyFont="1" applyFill="1" applyBorder="1" applyAlignment="1">
      <alignment horizontal="center" vertical="center" wrapText="1"/>
    </xf>
    <xf numFmtId="17" fontId="10" fillId="0" borderId="1" xfId="51" applyNumberFormat="1" applyFont="1" applyFill="1" applyBorder="1" applyAlignment="1">
      <alignment horizontal="center" vertical="center" wrapText="1"/>
    </xf>
    <xf numFmtId="57" fontId="38" fillId="0" borderId="1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horizontal="center" vertical="center" wrapText="1"/>
    </xf>
    <xf numFmtId="0" fontId="30" fillId="2" borderId="4" xfId="51" applyFont="1" applyFill="1" applyBorder="1" applyAlignment="1">
      <alignment horizontal="center" vertical="center" wrapText="1"/>
    </xf>
    <xf numFmtId="0" fontId="10" fillId="2" borderId="14" xfId="51" applyFont="1" applyFill="1" applyBorder="1" applyAlignment="1">
      <alignment horizontal="center" vertical="center" wrapText="1"/>
    </xf>
    <xf numFmtId="0" fontId="30" fillId="2" borderId="19" xfId="51" applyFont="1" applyFill="1" applyBorder="1" applyAlignment="1">
      <alignment horizontal="center" vertical="center" wrapText="1"/>
    </xf>
    <xf numFmtId="0" fontId="30" fillId="2" borderId="6" xfId="51" applyFont="1" applyFill="1" applyBorder="1" applyAlignment="1">
      <alignment horizontal="center" vertical="center" wrapText="1"/>
    </xf>
    <xf numFmtId="0" fontId="10" fillId="2" borderId="23" xfId="5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 wrapText="1"/>
    </xf>
    <xf numFmtId="17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17" fontId="27" fillId="0" borderId="1" xfId="0" applyNumberFormat="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 wrapText="1"/>
    </xf>
    <xf numFmtId="49" fontId="27" fillId="0" borderId="1" xfId="51" applyNumberFormat="1" applyFont="1" applyFill="1" applyBorder="1" applyAlignment="1">
      <alignment horizontal="center" vertical="center" wrapText="1" shrinkToFit="1"/>
    </xf>
    <xf numFmtId="0" fontId="61" fillId="0" borderId="1" xfId="51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shrinkToFit="1"/>
    </xf>
    <xf numFmtId="0" fontId="56" fillId="2" borderId="2" xfId="0" applyFont="1" applyFill="1" applyBorder="1" applyAlignment="1">
      <alignment horizontal="center" vertical="center"/>
    </xf>
    <xf numFmtId="0" fontId="62" fillId="2" borderId="1" xfId="51" applyFont="1" applyFill="1" applyBorder="1" applyAlignment="1">
      <alignment horizontal="center" vertical="center" shrinkToFit="1"/>
    </xf>
    <xf numFmtId="0" fontId="27" fillId="0" borderId="1" xfId="51" applyFont="1" applyFill="1" applyBorder="1" applyAlignment="1">
      <alignment horizontal="center" vertical="center" wrapText="1" shrinkToFit="1"/>
    </xf>
    <xf numFmtId="0" fontId="50" fillId="0" borderId="2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0" fillId="2" borderId="1" xfId="51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5" xfId="0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57" fontId="5" fillId="0" borderId="1" xfId="0" applyNumberFormat="1" applyFont="1" applyFill="1" applyBorder="1" applyAlignment="1">
      <alignment horizontal="justify" vertical="center"/>
    </xf>
    <xf numFmtId="0" fontId="16" fillId="0" borderId="1" xfId="51" applyFont="1" applyFill="1" applyBorder="1" applyAlignment="1">
      <alignment horizontal="center" vertical="center" shrinkToFit="1"/>
    </xf>
    <xf numFmtId="49" fontId="16" fillId="0" borderId="1" xfId="51" applyNumberFormat="1" applyFont="1" applyFill="1" applyBorder="1" applyAlignment="1">
      <alignment horizontal="center" vertical="center" shrinkToFit="1"/>
    </xf>
    <xf numFmtId="0" fontId="50" fillId="0" borderId="3" xfId="0" applyFont="1" applyFill="1" applyBorder="1" applyAlignment="1">
      <alignment horizontal="left" vertical="center" wrapText="1"/>
    </xf>
    <xf numFmtId="14" fontId="50" fillId="0" borderId="1" xfId="0" applyNumberFormat="1" applyFont="1" applyFill="1" applyBorder="1" applyAlignment="1">
      <alignment horizontal="left" vertical="center" wrapText="1"/>
    </xf>
    <xf numFmtId="0" fontId="50" fillId="0" borderId="21" xfId="0" applyFont="1" applyFill="1" applyBorder="1" applyAlignment="1">
      <alignment horizontal="left" vertical="center" wrapText="1"/>
    </xf>
    <xf numFmtId="0" fontId="16" fillId="0" borderId="1" xfId="51" applyFont="1" applyFill="1" applyBorder="1" applyAlignment="1">
      <alignment horizontal="left" vertical="center" wrapText="1"/>
    </xf>
    <xf numFmtId="57" fontId="16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center"/>
    </xf>
    <xf numFmtId="177" fontId="16" fillId="0" borderId="1" xfId="51" applyNumberFormat="1" applyFont="1" applyFill="1" applyBorder="1" applyAlignment="1">
      <alignment horizontal="left" vertical="center" wrapText="1"/>
    </xf>
    <xf numFmtId="0" fontId="16" fillId="0" borderId="1" xfId="51" applyNumberFormat="1" applyFont="1" applyFill="1" applyBorder="1" applyAlignment="1">
      <alignment horizontal="left" vertical="center" shrinkToFi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14" fontId="16" fillId="0" borderId="1" xfId="5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50" fillId="0" borderId="1" xfId="0" applyNumberFormat="1" applyFont="1" applyFill="1" applyBorder="1" applyAlignment="1">
      <alignment horizontal="left" vertical="center" wrapText="1"/>
    </xf>
    <xf numFmtId="0" fontId="24" fillId="3" borderId="1" xfId="51" applyFont="1" applyFill="1" applyBorder="1" applyAlignment="1">
      <alignment horizontal="left" vertical="center" wrapText="1"/>
    </xf>
    <xf numFmtId="0" fontId="24" fillId="3" borderId="1" xfId="51" applyFont="1" applyFill="1" applyBorder="1" applyAlignment="1">
      <alignment horizontal="left" vertical="center" shrinkToFit="1"/>
    </xf>
    <xf numFmtId="49" fontId="24" fillId="3" borderId="1" xfId="51" applyNumberFormat="1" applyFont="1" applyFill="1" applyBorder="1" applyAlignment="1">
      <alignment horizontal="left" vertical="center" wrapText="1"/>
    </xf>
    <xf numFmtId="49" fontId="24" fillId="3" borderId="1" xfId="51" applyNumberFormat="1" applyFont="1" applyFill="1" applyBorder="1" applyAlignment="1">
      <alignment horizontal="left" vertical="center" shrinkToFit="1"/>
    </xf>
    <xf numFmtId="0" fontId="5" fillId="0" borderId="1" xfId="5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wrapText="1"/>
    </xf>
    <xf numFmtId="49" fontId="5" fillId="0" borderId="1" xfId="51" applyNumberFormat="1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22" fillId="0" borderId="4" xfId="51" applyFont="1" applyFill="1" applyBorder="1" applyAlignment="1">
      <alignment horizontal="center" vertical="center" wrapText="1"/>
    </xf>
    <xf numFmtId="0" fontId="22" fillId="0" borderId="6" xfId="51" applyFont="1" applyFill="1" applyBorder="1" applyAlignment="1">
      <alignment horizontal="center" vertical="center" wrapText="1"/>
    </xf>
    <xf numFmtId="0" fontId="16" fillId="0" borderId="19" xfId="51" applyFont="1" applyFill="1" applyBorder="1" applyAlignment="1">
      <alignment horizontal="center" vertical="center" wrapText="1"/>
    </xf>
    <xf numFmtId="0" fontId="16" fillId="0" borderId="6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 shrinkToFi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4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 shrinkToFit="1"/>
    </xf>
    <xf numFmtId="49" fontId="8" fillId="0" borderId="1" xfId="52" applyNumberFormat="1" applyFont="1" applyFill="1" applyBorder="1" applyAlignment="1">
      <alignment horizontal="center" vertical="center" shrinkToFit="1"/>
    </xf>
    <xf numFmtId="0" fontId="10" fillId="0" borderId="1" xfId="51" applyFont="1" applyFill="1" applyBorder="1" applyAlignment="1">
      <alignment horizontal="center" vertical="center" wrapText="1" shrinkToFi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4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justify" wrapText="1"/>
    </xf>
    <xf numFmtId="0" fontId="10" fillId="0" borderId="1" xfId="0" applyFont="1" applyFill="1" applyBorder="1" applyAlignment="1">
      <alignment wrapText="1"/>
    </xf>
    <xf numFmtId="57" fontId="10" fillId="0" borderId="1" xfId="51" applyNumberFormat="1" applyFont="1" applyFill="1" applyBorder="1" applyAlignment="1">
      <alignment horizontal="center" vertical="center" shrinkToFit="1"/>
    </xf>
    <xf numFmtId="178" fontId="10" fillId="0" borderId="1" xfId="51" applyNumberFormat="1" applyFont="1" applyFill="1" applyBorder="1" applyAlignment="1">
      <alignment horizontal="center" vertical="center" shrinkToFit="1"/>
    </xf>
    <xf numFmtId="0" fontId="10" fillId="0" borderId="2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 shrinkToFit="1"/>
    </xf>
    <xf numFmtId="49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shrinkToFit="1"/>
    </xf>
    <xf numFmtId="0" fontId="10" fillId="0" borderId="1" xfId="46" applyFont="1" applyFill="1" applyBorder="1" applyAlignment="1">
      <alignment horizontal="center" vertical="center" wrapText="1"/>
    </xf>
    <xf numFmtId="14" fontId="10" fillId="0" borderId="1" xfId="46" applyNumberFormat="1" applyFont="1" applyFill="1" applyBorder="1" applyAlignment="1">
      <alignment horizontal="center" vertical="center" wrapText="1"/>
    </xf>
    <xf numFmtId="49" fontId="10" fillId="0" borderId="1" xfId="46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80" fontId="5" fillId="0" borderId="1" xfId="51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43" fillId="0" borderId="1" xfId="51" applyFont="1" applyFill="1" applyBorder="1" applyAlignment="1">
      <alignment horizontal="center" vertical="center" wrapText="1"/>
    </xf>
    <xf numFmtId="180" fontId="43" fillId="0" borderId="1" xfId="5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179" fontId="8" fillId="0" borderId="1" xfId="51" applyNumberFormat="1" applyFont="1" applyFill="1" applyBorder="1" applyAlignment="1">
      <alignment horizontal="center" vertical="center" shrinkToFit="1"/>
    </xf>
    <xf numFmtId="0" fontId="20" fillId="0" borderId="1" xfId="52" applyFont="1" applyFill="1" applyBorder="1" applyAlignment="1">
      <alignment horizontal="center" vertical="center" wrapText="1"/>
    </xf>
    <xf numFmtId="57" fontId="20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" xfId="52" applyFont="1" applyFill="1" applyBorder="1" applyAlignment="1">
      <alignment horizontal="center" vertical="center" wrapText="1"/>
    </xf>
    <xf numFmtId="179" fontId="10" fillId="0" borderId="1" xfId="51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57" fontId="10" fillId="0" borderId="6" xfId="51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10" applyFont="1" applyFill="1" applyBorder="1" applyAlignment="1" applyProtection="1">
      <alignment horizontal="center" vertical="center" wrapText="1"/>
    </xf>
    <xf numFmtId="57" fontId="10" fillId="0" borderId="1" xfId="51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9" fontId="5" fillId="0" borderId="1" xfId="51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6" fillId="0" borderId="1" xfId="51" applyFont="1" applyFill="1" applyBorder="1" applyAlignment="1">
      <alignment horizontal="center" vertical="center" wrapText="1"/>
    </xf>
    <xf numFmtId="49" fontId="56" fillId="0" borderId="1" xfId="5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6" fillId="0" borderId="1" xfId="51" applyFont="1" applyFill="1" applyBorder="1" applyAlignment="1">
      <alignment horizontal="center" vertical="center" shrinkToFit="1"/>
    </xf>
    <xf numFmtId="49" fontId="56" fillId="0" borderId="1" xfId="51" applyNumberFormat="1" applyFont="1" applyFill="1" applyBorder="1" applyAlignment="1">
      <alignment horizontal="center" vertical="center" shrinkToFit="1"/>
    </xf>
    <xf numFmtId="0" fontId="64" fillId="0" borderId="1" xfId="51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57" fontId="56" fillId="0" borderId="1" xfId="51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2" fillId="0" borderId="1" xfId="0" applyFont="1" applyBorder="1">
      <alignment vertical="center"/>
    </xf>
    <xf numFmtId="0" fontId="29" fillId="0" borderId="2" xfId="51" applyFont="1" applyFill="1" applyBorder="1" applyAlignment="1">
      <alignment horizontal="center" vertical="center" wrapText="1"/>
    </xf>
    <xf numFmtId="31" fontId="10" fillId="0" borderId="1" xfId="51" applyNumberFormat="1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10" fillId="3" borderId="2" xfId="51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57" fontId="27" fillId="0" borderId="1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57" fontId="11" fillId="0" borderId="1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57" fontId="10" fillId="0" borderId="1" xfId="0" applyNumberFormat="1" applyFont="1" applyFill="1" applyBorder="1" applyAlignment="1">
      <alignment horizontal="center" vertical="top" wrapText="1"/>
    </xf>
    <xf numFmtId="0" fontId="30" fillId="3" borderId="1" xfId="5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22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57" fontId="8" fillId="0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0" fontId="43" fillId="0" borderId="2" xfId="51" applyFont="1" applyFill="1" applyBorder="1" applyAlignment="1">
      <alignment horizontal="center" vertical="center" wrapText="1"/>
    </xf>
    <xf numFmtId="49" fontId="43" fillId="0" borderId="1" xfId="51" applyNumberFormat="1" applyFont="1" applyFill="1" applyBorder="1" applyAlignment="1">
      <alignment horizontal="center" vertical="center" wrapText="1"/>
    </xf>
    <xf numFmtId="178" fontId="5" fillId="0" borderId="1" xfId="51" applyNumberFormat="1" applyFont="1" applyFill="1" applyBorder="1" applyAlignment="1">
      <alignment horizontal="center" vertical="center" wrapText="1"/>
    </xf>
    <xf numFmtId="181" fontId="5" fillId="0" borderId="2" xfId="51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distributed" wrapText="1"/>
    </xf>
    <xf numFmtId="0" fontId="5" fillId="2" borderId="1" xfId="0" applyFont="1" applyFill="1" applyBorder="1" applyAlignment="1">
      <alignment horizontal="center" vertical="distributed" wrapText="1"/>
    </xf>
    <xf numFmtId="49" fontId="5" fillId="2" borderId="1" xfId="0" applyNumberFormat="1" applyFont="1" applyFill="1" applyBorder="1" applyAlignment="1">
      <alignment horizontal="center" vertical="distributed" wrapText="1"/>
    </xf>
    <xf numFmtId="0" fontId="6" fillId="2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2" borderId="1" xfId="51" applyNumberFormat="1" applyFont="1" applyFill="1" applyBorder="1" applyAlignment="1">
      <alignment horizontal="center" vertical="center" wrapText="1"/>
    </xf>
    <xf numFmtId="182" fontId="5" fillId="0" borderId="1" xfId="51" applyNumberFormat="1" applyFont="1" applyFill="1" applyBorder="1" applyAlignment="1">
      <alignment horizontal="center" vertical="center" wrapText="1"/>
    </xf>
    <xf numFmtId="181" fontId="5" fillId="2" borderId="2" xfId="51" applyNumberFormat="1" applyFont="1" applyFill="1" applyBorder="1" applyAlignment="1">
      <alignment horizontal="center" vertical="center" wrapText="1"/>
    </xf>
    <xf numFmtId="181" fontId="5" fillId="0" borderId="1" xfId="51" applyNumberFormat="1" applyFont="1" applyFill="1" applyBorder="1" applyAlignment="1">
      <alignment horizontal="center" vertical="center" wrapText="1"/>
    </xf>
    <xf numFmtId="181" fontId="16" fillId="0" borderId="2" xfId="51" applyNumberFormat="1" applyFont="1" applyFill="1" applyBorder="1" applyAlignment="1">
      <alignment horizontal="center" vertical="center" wrapText="1"/>
    </xf>
    <xf numFmtId="0" fontId="16" fillId="0" borderId="1" xfId="51" applyNumberFormat="1" applyFont="1" applyFill="1" applyBorder="1" applyAlignment="1">
      <alignment horizontal="center" vertical="center" wrapText="1"/>
    </xf>
    <xf numFmtId="182" fontId="5" fillId="2" borderId="1" xfId="51" applyNumberFormat="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181" fontId="22" fillId="0" borderId="1" xfId="5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67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68" fillId="0" borderId="1" xfId="51" applyFont="1" applyFill="1" applyBorder="1" applyAlignment="1">
      <alignment horizontal="center" vertical="center" wrapText="1"/>
    </xf>
    <xf numFmtId="0" fontId="21" fillId="0" borderId="1" xfId="51" applyFont="1" applyFill="1" applyBorder="1" applyAlignment="1">
      <alignment horizontal="center" vertical="center" wrapText="1"/>
    </xf>
    <xf numFmtId="0" fontId="50" fillId="0" borderId="1" xfId="51" applyFont="1" applyFill="1" applyBorder="1" applyAlignment="1">
      <alignment horizontal="center" vertical="center" wrapText="1"/>
    </xf>
    <xf numFmtId="0" fontId="69" fillId="3" borderId="5" xfId="0" applyFont="1" applyFill="1" applyBorder="1" applyAlignment="1">
      <alignment horizontal="center" vertical="center" wrapText="1"/>
    </xf>
    <xf numFmtId="0" fontId="69" fillId="3" borderId="5" xfId="0" applyFont="1" applyFill="1" applyBorder="1" applyAlignment="1">
      <alignment horizontal="center" vertical="center" shrinkToFit="1"/>
    </xf>
    <xf numFmtId="49" fontId="69" fillId="3" borderId="5" xfId="0" applyNumberFormat="1" applyFont="1" applyFill="1" applyBorder="1" applyAlignment="1">
      <alignment horizontal="center" vertical="center" wrapText="1"/>
    </xf>
    <xf numFmtId="49" fontId="69" fillId="3" borderId="5" xfId="0" applyNumberFormat="1" applyFont="1" applyFill="1" applyBorder="1" applyAlignment="1">
      <alignment horizontal="center" vertical="center" shrinkToFit="1"/>
    </xf>
    <xf numFmtId="0" fontId="70" fillId="0" borderId="1" xfId="51" applyFont="1" applyFill="1" applyBorder="1" applyAlignment="1">
      <alignment horizontal="center" vertical="center" wrapText="1"/>
    </xf>
    <xf numFmtId="0" fontId="71" fillId="0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shrinkToFit="1"/>
    </xf>
    <xf numFmtId="49" fontId="5" fillId="2" borderId="1" xfId="51" applyNumberFormat="1" applyFont="1" applyFill="1" applyBorder="1" applyAlignment="1">
      <alignment horizontal="center" vertical="center" shrinkToFit="1"/>
    </xf>
    <xf numFmtId="49" fontId="5" fillId="0" borderId="1" xfId="51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14" fontId="5" fillId="2" borderId="1" xfId="51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21" fillId="2" borderId="1" xfId="5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shrinkToFit="1"/>
    </xf>
    <xf numFmtId="3" fontId="50" fillId="0" borderId="1" xfId="0" applyNumberFormat="1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shrinkToFi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shrinkToFit="1"/>
    </xf>
    <xf numFmtId="0" fontId="69" fillId="0" borderId="1" xfId="51" applyFont="1" applyFill="1" applyBorder="1" applyAlignment="1">
      <alignment horizontal="center" vertical="center" wrapText="1"/>
    </xf>
    <xf numFmtId="14" fontId="69" fillId="0" borderId="1" xfId="51" applyNumberFormat="1" applyFont="1" applyFill="1" applyBorder="1" applyAlignment="1">
      <alignment horizontal="center" vertical="center" wrapText="1"/>
    </xf>
    <xf numFmtId="49" fontId="69" fillId="0" borderId="1" xfId="5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69" fillId="0" borderId="4" xfId="5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14" fontId="69" fillId="0" borderId="4" xfId="51" applyNumberFormat="1" applyFont="1" applyFill="1" applyBorder="1" applyAlignment="1">
      <alignment horizontal="center" vertical="center" wrapText="1"/>
    </xf>
    <xf numFmtId="49" fontId="69" fillId="0" borderId="4" xfId="5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10" xfId="51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/>
    </xf>
    <xf numFmtId="57" fontId="69" fillId="0" borderId="11" xfId="51" applyNumberFormat="1" applyFont="1" applyFill="1" applyBorder="1" applyAlignment="1">
      <alignment horizontal="center" vertical="center" wrapText="1"/>
    </xf>
    <xf numFmtId="49" fontId="69" fillId="0" borderId="11" xfId="51" applyNumberFormat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shrinkToFit="1"/>
    </xf>
    <xf numFmtId="49" fontId="31" fillId="0" borderId="1" xfId="0" applyNumberFormat="1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22" fillId="2" borderId="4" xfId="51" applyFont="1" applyFill="1" applyBorder="1" applyAlignment="1">
      <alignment horizontal="center" vertical="center" wrapText="1"/>
    </xf>
    <xf numFmtId="0" fontId="5" fillId="2" borderId="4" xfId="51" applyFont="1" applyFill="1" applyBorder="1" applyAlignment="1">
      <alignment horizontal="center" vertical="center" wrapText="1"/>
    </xf>
    <xf numFmtId="0" fontId="70" fillId="0" borderId="1" xfId="0" applyFont="1" applyBorder="1">
      <alignment vertical="center"/>
    </xf>
    <xf numFmtId="0" fontId="76" fillId="0" borderId="1" xfId="51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/>
    </xf>
    <xf numFmtId="0" fontId="77" fillId="2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76" fillId="0" borderId="4" xfId="51" applyFont="1" applyFill="1" applyBorder="1" applyAlignment="1">
      <alignment horizontal="center" vertical="center" wrapText="1"/>
    </xf>
    <xf numFmtId="0" fontId="69" fillId="0" borderId="23" xfId="51" applyFont="1" applyFill="1" applyBorder="1" applyAlignment="1">
      <alignment horizontal="center" vertical="center" wrapText="1"/>
    </xf>
    <xf numFmtId="0" fontId="76" fillId="0" borderId="11" xfId="51" applyFont="1" applyFill="1" applyBorder="1" applyAlignment="1">
      <alignment horizontal="center" vertical="center" wrapText="1"/>
    </xf>
    <xf numFmtId="0" fontId="69" fillId="0" borderId="11" xfId="51" applyFont="1" applyFill="1" applyBorder="1" applyAlignment="1">
      <alignment horizontal="center" vertical="center" wrapText="1"/>
    </xf>
    <xf numFmtId="0" fontId="69" fillId="0" borderId="18" xfId="51" applyFont="1" applyFill="1" applyBorder="1" applyAlignment="1">
      <alignment horizontal="center" vertical="center" wrapText="1"/>
    </xf>
    <xf numFmtId="0" fontId="69" fillId="0" borderId="14" xfId="5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 shrinkToFit="1"/>
    </xf>
    <xf numFmtId="49" fontId="10" fillId="0" borderId="4" xfId="5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/>
    </xf>
    <xf numFmtId="0" fontId="63" fillId="0" borderId="4" xfId="5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7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left" vertical="center"/>
    </xf>
    <xf numFmtId="0" fontId="6" fillId="0" borderId="1" xfId="51" applyFont="1" applyFill="1" applyBorder="1" applyAlignment="1" quotePrefix="1">
      <alignment horizontal="center" vertical="center" wrapText="1"/>
    </xf>
    <xf numFmtId="0" fontId="19" fillId="0" borderId="1" xfId="0" applyFont="1" applyBorder="1" applyAlignment="1" quotePrefix="1">
      <alignment horizontal="center" vertical="center"/>
    </xf>
    <xf numFmtId="0" fontId="18" fillId="0" borderId="1" xfId="51" applyFont="1" applyFill="1" applyBorder="1" applyAlignment="1" quotePrefix="1">
      <alignment horizontal="center" vertical="center" wrapText="1"/>
    </xf>
    <xf numFmtId="0" fontId="24" fillId="0" borderId="13" xfId="0" applyFont="1" applyFill="1" applyBorder="1" applyAlignment="1" quotePrefix="1">
      <alignment horizontal="center" vertical="center"/>
    </xf>
    <xf numFmtId="0" fontId="8" fillId="0" borderId="1" xfId="51" applyFont="1" applyFill="1" applyBorder="1" applyAlignment="1" quotePrefix="1">
      <alignment horizontal="center" vertical="center" wrapText="1"/>
    </xf>
    <xf numFmtId="0" fontId="10" fillId="0" borderId="1" xfId="51" applyFont="1" applyFill="1" applyBorder="1" applyAlignment="1" quotePrefix="1">
      <alignment horizontal="center" vertical="center" wrapText="1"/>
    </xf>
    <xf numFmtId="0" fontId="31" fillId="0" borderId="1" xfId="0" applyFont="1" applyFill="1" applyBorder="1" applyAlignment="1" quotePrefix="1">
      <alignment horizontal="left" vertical="center" wrapText="1"/>
    </xf>
    <xf numFmtId="49" fontId="10" fillId="0" borderId="1" xfId="0" applyNumberFormat="1" applyFont="1" applyFill="1" applyBorder="1" applyAlignment="1" quotePrefix="1">
      <alignment horizontal="left" vertical="center" wrapText="1"/>
    </xf>
    <xf numFmtId="0" fontId="10" fillId="0" borderId="1" xfId="0" applyFont="1" applyFill="1" applyBorder="1" applyAlignment="1" quotePrefix="1">
      <alignment horizontal="left" vertical="center" wrapText="1"/>
    </xf>
    <xf numFmtId="0" fontId="37" fillId="2" borderId="20" xfId="0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left" vertical="center" shrinkToFit="1"/>
    </xf>
    <xf numFmtId="0" fontId="10" fillId="0" borderId="1" xfId="0" applyFont="1" applyFill="1" applyBorder="1" applyAlignment="1" quotePrefix="1">
      <alignment horizontal="center" vertical="center" wrapText="1"/>
    </xf>
    <xf numFmtId="0" fontId="8" fillId="3" borderId="1" xfId="0" applyFont="1" applyFill="1" applyBorder="1" applyAlignment="1" quotePrefix="1">
      <alignment vertical="center" wrapText="1"/>
    </xf>
    <xf numFmtId="0" fontId="8" fillId="3" borderId="1" xfId="0" applyFont="1" applyFill="1" applyBorder="1" applyAlignment="1" quotePrefix="1">
      <alignment horizontal="center" vertical="center" wrapText="1"/>
    </xf>
    <xf numFmtId="0" fontId="8" fillId="4" borderId="1" xfId="0" applyFont="1" applyFill="1" applyBorder="1" applyAlignment="1" quotePrefix="1">
      <alignment vertical="center" wrapText="1"/>
    </xf>
    <xf numFmtId="0" fontId="8" fillId="2" borderId="1" xfId="0" applyFont="1" applyFill="1" applyBorder="1" applyAlignment="1" quotePrefix="1">
      <alignment vertical="center" wrapText="1"/>
    </xf>
    <xf numFmtId="0" fontId="2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38" fillId="2" borderId="20" xfId="0" applyFont="1" applyFill="1" applyBorder="1" applyAlignment="1" quotePrefix="1">
      <alignment horizontal="center" vertical="center"/>
    </xf>
    <xf numFmtId="0" fontId="38" fillId="0" borderId="1" xfId="0" applyFont="1" applyFill="1" applyBorder="1" applyAlignment="1" quotePrefix="1">
      <alignment horizontal="center" vertical="center" wrapText="1"/>
    </xf>
    <xf numFmtId="0" fontId="38" fillId="0" borderId="20" xfId="0" applyFont="1" applyFill="1" applyBorder="1" applyAlignment="1" quotePrefix="1">
      <alignment horizontal="center" vertical="center"/>
    </xf>
    <xf numFmtId="0" fontId="50" fillId="0" borderId="1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justify" vertical="center"/>
    </xf>
    <xf numFmtId="0" fontId="16" fillId="0" borderId="1" xfId="0" applyFont="1" applyFill="1" applyBorder="1" applyAlignment="1" quotePrefix="1">
      <alignment horizontal="left" vertical="center" wrapText="1"/>
    </xf>
    <xf numFmtId="0" fontId="16" fillId="0" borderId="1" xfId="0" applyFont="1" applyFill="1" applyBorder="1" applyAlignment="1" quotePrefix="1">
      <alignment horizontal="left" vertical="center"/>
    </xf>
    <xf numFmtId="0" fontId="5" fillId="0" borderId="1" xfId="51" applyFont="1" applyFill="1" applyBorder="1" applyAlignment="1" quotePrefix="1">
      <alignment horizontal="center" vertical="center" wrapText="1"/>
    </xf>
    <xf numFmtId="0" fontId="47" fillId="0" borderId="1" xfId="0" applyFont="1" applyFill="1" applyBorder="1" applyAlignment="1" quotePrefix="1">
      <alignment horizontal="center" vertical="center" wrapText="1"/>
    </xf>
    <xf numFmtId="0" fontId="43" fillId="0" borderId="1" xfId="5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56" fillId="0" borderId="1" xfId="51" applyFont="1" applyFill="1" applyBorder="1" applyAlignment="1" quotePrefix="1">
      <alignment horizontal="center" vertical="center" wrapText="1"/>
    </xf>
    <xf numFmtId="49" fontId="56" fillId="0" borderId="1" xfId="51" applyNumberFormat="1" applyFont="1" applyFill="1" applyBorder="1" applyAlignment="1" quotePrefix="1">
      <alignment horizontal="center" vertical="center" shrinkToFit="1"/>
    </xf>
    <xf numFmtId="0" fontId="64" fillId="0" borderId="1" xfId="51" applyFont="1" applyFill="1" applyBorder="1" applyAlignment="1" quotePrefix="1">
      <alignment horizontal="center" vertical="center" wrapText="1"/>
    </xf>
    <xf numFmtId="0" fontId="27" fillId="0" borderId="1" xfId="51" applyFont="1" applyFill="1" applyBorder="1" applyAlignment="1" quotePrefix="1">
      <alignment horizontal="center" vertical="center" wrapText="1"/>
    </xf>
    <xf numFmtId="0" fontId="65" fillId="0" borderId="0" xfId="0" applyFont="1" applyFill="1" applyBorder="1" applyAlignment="1" quotePrefix="1">
      <alignment horizontal="center"/>
    </xf>
    <xf numFmtId="0" fontId="29" fillId="0" borderId="1" xfId="5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top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5" fillId="0" borderId="1" xfId="51" applyNumberFormat="1" applyFont="1" applyFill="1" applyBorder="1" applyAlignment="1" quotePrefix="1">
      <alignment horizontal="center" vertical="center" wrapText="1"/>
    </xf>
    <xf numFmtId="182" fontId="5" fillId="0" borderId="1" xfId="51" applyNumberFormat="1" applyFont="1" applyFill="1" applyBorder="1" applyAlignment="1" quotePrefix="1">
      <alignment horizontal="center" vertical="center" wrapText="1"/>
    </xf>
    <xf numFmtId="0" fontId="5" fillId="2" borderId="1" xfId="51" applyFont="1" applyFill="1" applyBorder="1" applyAlignment="1" quotePrefix="1">
      <alignment horizontal="center" vertical="center" wrapText="1"/>
    </xf>
    <xf numFmtId="0" fontId="50" fillId="0" borderId="1" xfId="51" applyFont="1" applyFill="1" applyBorder="1" applyAlignment="1" quotePrefix="1">
      <alignment horizontal="center" vertical="center" wrapText="1"/>
    </xf>
    <xf numFmtId="0" fontId="16" fillId="0" borderId="1" xfId="51" applyFont="1" applyFill="1" applyBorder="1" applyAlignment="1" quotePrefix="1">
      <alignment horizontal="center" vertical="center" wrapText="1"/>
    </xf>
    <xf numFmtId="0" fontId="5" fillId="0" borderId="1" xfId="51" applyFont="1" applyFill="1" applyBorder="1" applyAlignment="1" quotePrefix="1">
      <alignment horizontal="center" vertical="center" shrinkToFit="1"/>
    </xf>
    <xf numFmtId="49" fontId="5" fillId="0" borderId="1" xfId="51" applyNumberFormat="1" applyFont="1" applyFill="1" applyBorder="1" applyAlignment="1" quotePrefix="1">
      <alignment horizontal="center" vertical="center" wrapText="1"/>
    </xf>
    <xf numFmtId="49" fontId="5" fillId="2" borderId="1" xfId="51" applyNumberFormat="1" applyFont="1" applyFill="1" applyBorder="1" applyAlignment="1" quotePrefix="1">
      <alignment horizontal="center" vertical="center" wrapText="1"/>
    </xf>
    <xf numFmtId="0" fontId="50" fillId="0" borderId="1" xfId="0" applyFont="1" applyFill="1" applyBorder="1" applyAlignment="1" quotePrefix="1">
      <alignment horizontal="center" vertical="center" wrapText="1"/>
    </xf>
    <xf numFmtId="0" fontId="69" fillId="0" borderId="1" xfId="0" applyFont="1" applyBorder="1" applyAlignment="1" quotePrefix="1">
      <alignment horizontal="center" vertical="center"/>
    </xf>
    <xf numFmtId="0" fontId="56" fillId="0" borderId="1" xfId="0" applyFont="1" applyBorder="1" applyAlignment="1" quotePrefix="1">
      <alignment horizontal="center" vertical="center"/>
    </xf>
    <xf numFmtId="0" fontId="21" fillId="0" borderId="1" xfId="0" applyFont="1" applyBorder="1" applyAlignment="1" quotePrefix="1">
      <alignment horizontal="center" vertical="center"/>
    </xf>
    <xf numFmtId="0" fontId="69" fillId="0" borderId="1" xfId="0" applyFont="1" applyFill="1" applyBorder="1" applyAlignment="1" quotePrefix="1">
      <alignment horizontal="center" vertical="center"/>
    </xf>
    <xf numFmtId="0" fontId="65" fillId="0" borderId="0" xfId="0" applyFont="1" applyFill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 wrapText="1"/>
    </xf>
    <xf numFmtId="0" fontId="10" fillId="0" borderId="4" xfId="0" applyFont="1" applyBorder="1" applyAlignment="1" quotePrefix="1">
      <alignment horizontal="center" vertical="center"/>
    </xf>
    <xf numFmtId="0" fontId="74" fillId="0" borderId="1" xfId="0" applyFont="1" applyBorder="1" applyAlignment="1" quotePrefix="1">
      <alignment horizontal="center" vertical="center"/>
    </xf>
    <xf numFmtId="0" fontId="38" fillId="0" borderId="25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Sheet1_1 2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_1" xfId="51"/>
    <cellStyle name="常规_Sheet1_1 2 2" xfId="52"/>
    <cellStyle name="常规_Sheet1_1 3" xfId="53"/>
    <cellStyle name="常规_Sheet1_1 4" xfId="54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book.jd.com/writer/%E5%91%A8%E7%99%BB%E5%AF%8C_1.html" TargetMode="External"/><Relationship Id="rId8" Type="http://schemas.openxmlformats.org/officeDocument/2006/relationships/hyperlink" Target="https://book.jd.com/writer/&#40644;&#20025;_1.html" TargetMode="External"/><Relationship Id="rId7" Type="http://schemas.openxmlformats.org/officeDocument/2006/relationships/hyperlink" Target="http://e.dangdang.com/newsearchresult_page.html?keyword=%E6%9D%8E%E6%99%BA%E5%90%9B" TargetMode="External"/><Relationship Id="rId6" Type="http://schemas.openxmlformats.org/officeDocument/2006/relationships/hyperlink" Target="http://search.dangdang.com/?key3=%CB%C4%B4%A8%C3%C0%CA%F5%B3%F6%B0%E6%C9%E7&amp;medium=01&amp;category_path=01.00.00.00.00.00" TargetMode="External"/><Relationship Id="rId5" Type="http://schemas.openxmlformats.org/officeDocument/2006/relationships/hyperlink" Target="http://search.dangdang.com/?key2=%D6%DC%B5%C7%B8%BB&amp;medium=01&amp;category_path=01.00.00.00.00.00" TargetMode="External"/><Relationship Id="rId4" Type="http://schemas.openxmlformats.org/officeDocument/2006/relationships/hyperlink" Target="https://book.jd.com/publish/%E4%B8%AD%E5%9B%BD%E5%AE%87%E8%88%AA%E5%87%BA%E7%89%88%E7%A4%BE_1.html" TargetMode="External"/><Relationship Id="rId3" Type="http://schemas.openxmlformats.org/officeDocument/2006/relationships/hyperlink" Target="http://search.dangdang.com/?key3=%C8%CB%C3%F1%D3%CA%B5%E7%B3%F6%B0%E6%C9%E7&amp;medium=01&amp;category_path=01.00.00.00.00.00" TargetMode="External"/><Relationship Id="rId2" Type="http://schemas.openxmlformats.org/officeDocument/2006/relationships/hyperlink" Target="http://search.dangdang.com/?key2=%B2%BC%C0%EF%A1%A4%B8%F9%CF%A3%B6%FB%B5%C2&amp;medium=01&amp;category_path=01.00.00.00.00.00" TargetMode="External"/><Relationship Id="rId13" Type="http://schemas.openxmlformats.org/officeDocument/2006/relationships/hyperlink" Target="https://book.jd.com/publish/%E6%B5%B7%E6%B4%8B%E5%87%BA%E7%89%88%E7%A4%BE_1.html" TargetMode="External"/><Relationship Id="rId12" Type="http://schemas.openxmlformats.org/officeDocument/2006/relationships/hyperlink" Target="https://book.jd.com/publish/%E4%BA%BA%E6%B0%91%E9%82%AE%E7%94%B5%E5%87%BA%E7%89%88%E7%A4%BE_1.html" TargetMode="External"/><Relationship Id="rId11" Type="http://schemas.openxmlformats.org/officeDocument/2006/relationships/hyperlink" Target="https://book.jd.com/publish/%E9%AB%98%E7%AD%89%E6%95%99%E8%82%B2%E5%87%BA%E7%89%88%E7%A4%BE_1.html" TargetMode="External"/><Relationship Id="rId10" Type="http://schemas.openxmlformats.org/officeDocument/2006/relationships/hyperlink" Target="https://book.jd.com/writer/%E6%A2%81%E5%B3%99_1.html" TargetMode="External"/><Relationship Id="rId1" Type="http://schemas.openxmlformats.org/officeDocument/2006/relationships/hyperlink" Target="http://search.dangdang.com/?key2=%D6%DC%BA%EB%ADZ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484"/>
  <sheetViews>
    <sheetView tabSelected="1" zoomScale="115" zoomScaleNormal="115" topLeftCell="A1130" workbookViewId="0">
      <selection activeCell="H1486" sqref="H1486"/>
    </sheetView>
  </sheetViews>
  <sheetFormatPr defaultColWidth="9" defaultRowHeight="13.5"/>
  <cols>
    <col min="1" max="1" width="5.10833333333333" style="11" customWidth="1"/>
    <col min="2" max="2" width="9" style="11"/>
    <col min="3" max="3" width="20.6666666666667" customWidth="1"/>
    <col min="4" max="4" width="22.8833333333333" customWidth="1"/>
    <col min="6" max="6" width="17.775" customWidth="1"/>
    <col min="7" max="7" width="12.6666666666667" customWidth="1"/>
    <col min="8" max="8" width="27.3333333333333" customWidth="1"/>
    <col min="9" max="9" width="18" customWidth="1"/>
    <col min="10" max="10" width="6.66666666666667" customWidth="1"/>
    <col min="11" max="12" width="3.44166666666667" style="11" customWidth="1"/>
    <col min="13" max="13" width="10" style="11" customWidth="1"/>
    <col min="14" max="14" width="7.775" style="11" customWidth="1"/>
  </cols>
  <sheetData>
    <row r="1" ht="45" spans="1:14">
      <c r="A1" s="12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5" t="s">
        <v>6</v>
      </c>
      <c r="H1" s="16" t="s">
        <v>7</v>
      </c>
      <c r="I1" s="9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8" t="s">
        <v>13</v>
      </c>
    </row>
    <row r="2" hidden="1" spans="1:14">
      <c r="A2" s="17"/>
      <c r="B2" s="18"/>
      <c r="C2" s="19" t="s">
        <v>14</v>
      </c>
      <c r="D2" s="20" t="s">
        <v>14</v>
      </c>
      <c r="E2" s="13"/>
      <c r="F2" s="21" t="s">
        <v>15</v>
      </c>
      <c r="G2" s="22">
        <v>43191</v>
      </c>
      <c r="H2" s="23" t="s">
        <v>16</v>
      </c>
      <c r="I2" s="13" t="s">
        <v>17</v>
      </c>
      <c r="J2" s="18">
        <v>5981</v>
      </c>
      <c r="K2" s="18"/>
      <c r="L2" s="18"/>
      <c r="M2" s="92">
        <v>5990</v>
      </c>
      <c r="N2" s="18"/>
    </row>
    <row r="3" ht="24" hidden="1" spans="1:14">
      <c r="A3" s="17"/>
      <c r="B3" s="18" t="s">
        <v>18</v>
      </c>
      <c r="C3" s="19" t="s">
        <v>14</v>
      </c>
      <c r="D3" s="24" t="s">
        <v>19</v>
      </c>
      <c r="E3" s="13"/>
      <c r="F3" s="25" t="s">
        <v>20</v>
      </c>
      <c r="G3" s="26">
        <v>43617</v>
      </c>
      <c r="H3" s="27" t="s">
        <v>21</v>
      </c>
      <c r="I3" s="13" t="s">
        <v>17</v>
      </c>
      <c r="J3" s="18">
        <v>5981</v>
      </c>
      <c r="K3" s="18"/>
      <c r="L3" s="18"/>
      <c r="M3" s="92">
        <v>6030</v>
      </c>
      <c r="N3" s="18"/>
    </row>
    <row r="4" ht="24" hidden="1" spans="1:14">
      <c r="A4" s="17"/>
      <c r="B4" s="18"/>
      <c r="C4" s="28" t="s">
        <v>22</v>
      </c>
      <c r="D4" s="24" t="s">
        <v>22</v>
      </c>
      <c r="E4" s="13"/>
      <c r="F4" s="25" t="s">
        <v>15</v>
      </c>
      <c r="G4" s="22">
        <v>43194</v>
      </c>
      <c r="H4" s="20" t="s">
        <v>23</v>
      </c>
      <c r="I4" s="13" t="s">
        <v>24</v>
      </c>
      <c r="J4" s="18">
        <v>6718</v>
      </c>
      <c r="K4" s="18"/>
      <c r="L4" s="18"/>
      <c r="M4" s="92">
        <v>6770</v>
      </c>
      <c r="N4" s="18"/>
    </row>
    <row r="5" ht="36" hidden="1" spans="1:14">
      <c r="A5" s="17"/>
      <c r="B5" s="18" t="s">
        <v>18</v>
      </c>
      <c r="C5" s="28" t="s">
        <v>22</v>
      </c>
      <c r="D5" s="20" t="s">
        <v>25</v>
      </c>
      <c r="E5" s="13"/>
      <c r="F5" s="21" t="s">
        <v>20</v>
      </c>
      <c r="G5" s="22">
        <v>43647</v>
      </c>
      <c r="H5" s="23" t="s">
        <v>26</v>
      </c>
      <c r="I5" s="13" t="s">
        <v>24</v>
      </c>
      <c r="J5" s="18">
        <v>6718</v>
      </c>
      <c r="K5" s="18"/>
      <c r="L5" s="18"/>
      <c r="M5" s="92">
        <v>6770</v>
      </c>
      <c r="N5" s="18"/>
    </row>
    <row r="6" ht="33.75" hidden="1" spans="1:14">
      <c r="A6" s="17"/>
      <c r="B6" s="18" t="s">
        <v>18</v>
      </c>
      <c r="C6" s="29" t="s">
        <v>27</v>
      </c>
      <c r="D6" s="30" t="s">
        <v>28</v>
      </c>
      <c r="E6" s="31" t="s">
        <v>29</v>
      </c>
      <c r="F6" s="32" t="s">
        <v>20</v>
      </c>
      <c r="G6" s="33"/>
      <c r="H6" s="34" t="s">
        <v>30</v>
      </c>
      <c r="I6" s="31" t="s">
        <v>31</v>
      </c>
      <c r="J6" s="93">
        <v>28402</v>
      </c>
      <c r="K6" s="18"/>
      <c r="L6" s="93"/>
      <c r="M6" s="94">
        <v>28460</v>
      </c>
      <c r="N6" s="18"/>
    </row>
    <row r="7" hidden="1" spans="1:14">
      <c r="A7" s="17"/>
      <c r="B7" s="18" t="s">
        <v>32</v>
      </c>
      <c r="C7" s="35" t="s">
        <v>33</v>
      </c>
      <c r="D7" s="36" t="s">
        <v>33</v>
      </c>
      <c r="E7" s="36" t="s">
        <v>34</v>
      </c>
      <c r="F7" s="36" t="s">
        <v>35</v>
      </c>
      <c r="G7" s="36">
        <v>2020.12</v>
      </c>
      <c r="H7" s="749" t="s">
        <v>36</v>
      </c>
      <c r="I7" s="36" t="s">
        <v>37</v>
      </c>
      <c r="J7" s="17"/>
      <c r="K7" s="18"/>
      <c r="L7" s="18"/>
      <c r="M7" s="92">
        <v>15300</v>
      </c>
      <c r="N7" s="18"/>
    </row>
    <row r="8" ht="24" hidden="1" spans="1:14">
      <c r="A8" s="17"/>
      <c r="B8" s="18" t="s">
        <v>32</v>
      </c>
      <c r="C8" s="35" t="s">
        <v>38</v>
      </c>
      <c r="D8" s="37" t="s">
        <v>39</v>
      </c>
      <c r="E8" s="36" t="s">
        <v>40</v>
      </c>
      <c r="F8" s="36" t="s">
        <v>41</v>
      </c>
      <c r="G8" s="36">
        <v>2019.4</v>
      </c>
      <c r="H8" s="749" t="s">
        <v>42</v>
      </c>
      <c r="I8" s="95" t="s">
        <v>43</v>
      </c>
      <c r="J8" s="18">
        <v>6891</v>
      </c>
      <c r="K8" s="18"/>
      <c r="L8" s="18"/>
      <c r="M8" s="18">
        <v>6980</v>
      </c>
      <c r="N8" s="18"/>
    </row>
    <row r="9" hidden="1" spans="1:16">
      <c r="A9" s="17"/>
      <c r="B9" s="18" t="s">
        <v>44</v>
      </c>
      <c r="C9" s="38" t="s">
        <v>45</v>
      </c>
      <c r="D9" s="12" t="s">
        <v>46</v>
      </c>
      <c r="E9" s="12" t="s">
        <v>47</v>
      </c>
      <c r="F9" s="12" t="s">
        <v>48</v>
      </c>
      <c r="G9" s="12" t="s">
        <v>49</v>
      </c>
      <c r="H9" s="750" t="s">
        <v>50</v>
      </c>
      <c r="I9" s="96" t="s">
        <v>43</v>
      </c>
      <c r="J9" s="12">
        <v>6891</v>
      </c>
      <c r="K9" s="12"/>
      <c r="L9" s="12"/>
      <c r="M9" s="12">
        <v>7020</v>
      </c>
      <c r="N9" s="97"/>
      <c r="O9" s="97" t="s">
        <v>51</v>
      </c>
      <c r="P9" s="97"/>
    </row>
    <row r="10" hidden="1" spans="1:14">
      <c r="A10" s="17"/>
      <c r="B10" s="18" t="s">
        <v>52</v>
      </c>
      <c r="C10" s="38" t="s">
        <v>53</v>
      </c>
      <c r="D10" s="12" t="s">
        <v>54</v>
      </c>
      <c r="E10" s="12" t="s">
        <v>55</v>
      </c>
      <c r="F10" s="12" t="s">
        <v>56</v>
      </c>
      <c r="G10" s="39">
        <v>2020.1</v>
      </c>
      <c r="H10" s="750" t="s">
        <v>57</v>
      </c>
      <c r="I10" s="12" t="s">
        <v>58</v>
      </c>
      <c r="J10" s="12">
        <v>8074</v>
      </c>
      <c r="K10" s="12"/>
      <c r="L10" s="12"/>
      <c r="M10" s="12">
        <v>8110</v>
      </c>
      <c r="N10" s="18"/>
    </row>
    <row r="11" ht="24" hidden="1" spans="1:14">
      <c r="A11" s="17">
        <v>641</v>
      </c>
      <c r="B11" s="18" t="s">
        <v>59</v>
      </c>
      <c r="C11" s="40" t="s">
        <v>60</v>
      </c>
      <c r="D11" s="41" t="s">
        <v>61</v>
      </c>
      <c r="E11" s="41" t="s">
        <v>62</v>
      </c>
      <c r="F11" s="41" t="s">
        <v>63</v>
      </c>
      <c r="G11" s="41" t="s">
        <v>64</v>
      </c>
      <c r="H11" s="41" t="s">
        <v>65</v>
      </c>
      <c r="I11" s="98" t="s">
        <v>66</v>
      </c>
      <c r="J11" s="41">
        <v>254</v>
      </c>
      <c r="K11" s="48">
        <v>3</v>
      </c>
      <c r="L11" s="12">
        <v>4</v>
      </c>
      <c r="M11" s="92">
        <f>J11+K11+L11</f>
        <v>261</v>
      </c>
      <c r="N11" s="18" t="s">
        <v>67</v>
      </c>
    </row>
    <row r="12" hidden="1" spans="1:14">
      <c r="A12" s="17"/>
      <c r="B12" s="18" t="s">
        <v>68</v>
      </c>
      <c r="C12" s="40" t="s">
        <v>69</v>
      </c>
      <c r="D12" s="42" t="s">
        <v>70</v>
      </c>
      <c r="E12" s="42" t="s">
        <v>71</v>
      </c>
      <c r="F12" s="42" t="s">
        <v>72</v>
      </c>
      <c r="G12" s="43" t="s">
        <v>73</v>
      </c>
      <c r="H12" s="44" t="s">
        <v>74</v>
      </c>
      <c r="I12" s="98" t="s">
        <v>75</v>
      </c>
      <c r="J12" s="41">
        <v>233</v>
      </c>
      <c r="K12" s="48">
        <v>3</v>
      </c>
      <c r="L12" s="12">
        <v>4</v>
      </c>
      <c r="M12" s="18">
        <f>J12+K12+L12</f>
        <v>240</v>
      </c>
      <c r="N12" s="18" t="s">
        <v>67</v>
      </c>
    </row>
    <row r="13" s="1" customFormat="1" hidden="1" spans="1:14">
      <c r="A13" s="45"/>
      <c r="B13" s="46" t="s">
        <v>76</v>
      </c>
      <c r="C13" s="40" t="s">
        <v>77</v>
      </c>
      <c r="D13" s="47" t="s">
        <v>78</v>
      </c>
      <c r="E13" s="47" t="s">
        <v>79</v>
      </c>
      <c r="F13" s="47" t="s">
        <v>80</v>
      </c>
      <c r="G13" s="47" t="s">
        <v>81</v>
      </c>
      <c r="H13" s="751" t="s">
        <v>82</v>
      </c>
      <c r="I13" s="98" t="s">
        <v>75</v>
      </c>
      <c r="J13" s="41">
        <v>233</v>
      </c>
      <c r="K13" s="48">
        <v>3</v>
      </c>
      <c r="L13" s="99">
        <v>4</v>
      </c>
      <c r="M13" s="100">
        <f>J13+K13+L13</f>
        <v>240</v>
      </c>
      <c r="N13" s="46" t="s">
        <v>67</v>
      </c>
    </row>
    <row r="14" ht="24" hidden="1" spans="1:14">
      <c r="A14" s="17">
        <v>631</v>
      </c>
      <c r="B14" s="18" t="s">
        <v>68</v>
      </c>
      <c r="C14" s="40" t="s">
        <v>83</v>
      </c>
      <c r="D14" s="41" t="s">
        <v>84</v>
      </c>
      <c r="E14" s="41" t="s">
        <v>85</v>
      </c>
      <c r="F14" s="41" t="s">
        <v>86</v>
      </c>
      <c r="G14" s="41" t="s">
        <v>87</v>
      </c>
      <c r="H14" s="41" t="s">
        <v>88</v>
      </c>
      <c r="I14" s="98" t="s">
        <v>89</v>
      </c>
      <c r="J14" s="41">
        <v>214</v>
      </c>
      <c r="K14" s="48">
        <v>4</v>
      </c>
      <c r="L14" s="12">
        <v>4</v>
      </c>
      <c r="M14" s="92">
        <f>J14+K14+L14</f>
        <v>222</v>
      </c>
      <c r="N14" s="18" t="s">
        <v>67</v>
      </c>
    </row>
    <row r="15" hidden="1" spans="1:14">
      <c r="A15" s="17"/>
      <c r="B15" s="18" t="s">
        <v>76</v>
      </c>
      <c r="C15" s="40" t="s">
        <v>90</v>
      </c>
      <c r="D15" s="41" t="s">
        <v>91</v>
      </c>
      <c r="E15" s="41" t="s">
        <v>92</v>
      </c>
      <c r="F15" s="41" t="s">
        <v>80</v>
      </c>
      <c r="G15" s="41" t="s">
        <v>93</v>
      </c>
      <c r="H15" s="41" t="s">
        <v>94</v>
      </c>
      <c r="I15" s="98" t="s">
        <v>95</v>
      </c>
      <c r="J15" s="41">
        <v>193</v>
      </c>
      <c r="K15" s="48">
        <v>2</v>
      </c>
      <c r="L15" s="12">
        <v>4</v>
      </c>
      <c r="M15" s="18">
        <f t="shared" ref="M15:M30" si="0">J15+K15+L15</f>
        <v>199</v>
      </c>
      <c r="N15" s="18" t="s">
        <v>67</v>
      </c>
    </row>
    <row r="16" ht="24" hidden="1" spans="1:14">
      <c r="A16" s="17">
        <v>642</v>
      </c>
      <c r="B16" s="18" t="s">
        <v>59</v>
      </c>
      <c r="C16" s="40" t="s">
        <v>96</v>
      </c>
      <c r="D16" s="41" t="s">
        <v>97</v>
      </c>
      <c r="E16" s="41" t="s">
        <v>98</v>
      </c>
      <c r="F16" s="41" t="s">
        <v>63</v>
      </c>
      <c r="G16" s="41" t="s">
        <v>99</v>
      </c>
      <c r="H16" s="41" t="s">
        <v>100</v>
      </c>
      <c r="I16" s="98" t="s">
        <v>95</v>
      </c>
      <c r="J16" s="41">
        <v>193</v>
      </c>
      <c r="K16" s="48">
        <v>2</v>
      </c>
      <c r="L16" s="12">
        <v>4</v>
      </c>
      <c r="M16" s="92">
        <f t="shared" si="0"/>
        <v>199</v>
      </c>
      <c r="N16" s="18" t="s">
        <v>67</v>
      </c>
    </row>
    <row r="17" ht="24" hidden="1" spans="1:14">
      <c r="A17" s="17">
        <v>648</v>
      </c>
      <c r="B17" s="18" t="s">
        <v>44</v>
      </c>
      <c r="C17" s="40" t="s">
        <v>101</v>
      </c>
      <c r="D17" s="41" t="s">
        <v>102</v>
      </c>
      <c r="E17" s="41" t="s">
        <v>103</v>
      </c>
      <c r="F17" s="41" t="s">
        <v>104</v>
      </c>
      <c r="G17" s="48" t="s">
        <v>105</v>
      </c>
      <c r="H17" s="41" t="s">
        <v>106</v>
      </c>
      <c r="I17" s="98" t="s">
        <v>107</v>
      </c>
      <c r="J17" s="41">
        <v>411</v>
      </c>
      <c r="K17" s="48">
        <v>2</v>
      </c>
      <c r="L17" s="12">
        <v>4</v>
      </c>
      <c r="M17" s="92">
        <f t="shared" si="0"/>
        <v>417</v>
      </c>
      <c r="N17" s="18" t="s">
        <v>67</v>
      </c>
    </row>
    <row r="18" s="1" customFormat="1" ht="24" hidden="1" spans="1:15">
      <c r="A18" s="45">
        <v>627</v>
      </c>
      <c r="B18" s="46" t="s">
        <v>68</v>
      </c>
      <c r="C18" s="49" t="s">
        <v>108</v>
      </c>
      <c r="D18" s="41" t="s">
        <v>109</v>
      </c>
      <c r="E18" s="50" t="s">
        <v>110</v>
      </c>
      <c r="F18" s="41" t="s">
        <v>86</v>
      </c>
      <c r="G18" s="41" t="s">
        <v>111</v>
      </c>
      <c r="H18" s="41" t="s">
        <v>112</v>
      </c>
      <c r="I18" s="98" t="s">
        <v>113</v>
      </c>
      <c r="J18" s="41">
        <v>236</v>
      </c>
      <c r="K18" s="48">
        <v>4</v>
      </c>
      <c r="L18" s="99">
        <v>4</v>
      </c>
      <c r="M18" s="100">
        <f t="shared" si="0"/>
        <v>244</v>
      </c>
      <c r="N18" s="46" t="s">
        <v>67</v>
      </c>
      <c r="O18" s="1" t="s">
        <v>114</v>
      </c>
    </row>
    <row r="19" s="1" customFormat="1" hidden="1" spans="1:15">
      <c r="A19" s="45"/>
      <c r="B19" s="46" t="s">
        <v>76</v>
      </c>
      <c r="C19" s="49" t="s">
        <v>115</v>
      </c>
      <c r="D19" s="47" t="s">
        <v>116</v>
      </c>
      <c r="E19" s="47" t="s">
        <v>117</v>
      </c>
      <c r="F19" s="47" t="s">
        <v>63</v>
      </c>
      <c r="G19" s="47" t="s">
        <v>118</v>
      </c>
      <c r="H19" s="752" t="s">
        <v>119</v>
      </c>
      <c r="I19" s="98" t="s">
        <v>120</v>
      </c>
      <c r="J19" s="41">
        <v>218</v>
      </c>
      <c r="K19" s="48">
        <v>3</v>
      </c>
      <c r="L19" s="99">
        <v>4</v>
      </c>
      <c r="M19" s="100">
        <f t="shared" si="0"/>
        <v>225</v>
      </c>
      <c r="N19" s="46" t="s">
        <v>67</v>
      </c>
      <c r="O19" s="1" t="s">
        <v>114</v>
      </c>
    </row>
    <row r="20" ht="24" hidden="1" spans="1:15">
      <c r="A20" s="17"/>
      <c r="B20" s="18" t="s">
        <v>68</v>
      </c>
      <c r="C20" s="40" t="s">
        <v>121</v>
      </c>
      <c r="D20" s="42" t="s">
        <v>122</v>
      </c>
      <c r="E20" s="42" t="s">
        <v>123</v>
      </c>
      <c r="F20" s="42" t="s">
        <v>72</v>
      </c>
      <c r="G20" s="43" t="s">
        <v>124</v>
      </c>
      <c r="H20" s="41" t="s">
        <v>125</v>
      </c>
      <c r="I20" s="98" t="s">
        <v>113</v>
      </c>
      <c r="J20" s="41">
        <v>236</v>
      </c>
      <c r="K20" s="48">
        <v>4</v>
      </c>
      <c r="L20" s="12">
        <v>4</v>
      </c>
      <c r="M20" s="18">
        <f t="shared" si="0"/>
        <v>244</v>
      </c>
      <c r="N20" s="18" t="s">
        <v>67</v>
      </c>
      <c r="O20" s="1" t="s">
        <v>114</v>
      </c>
    </row>
    <row r="21" ht="24" hidden="1" spans="1:14">
      <c r="A21" s="17">
        <v>646</v>
      </c>
      <c r="B21" s="18" t="s">
        <v>44</v>
      </c>
      <c r="C21" s="40" t="s">
        <v>126</v>
      </c>
      <c r="D21" s="41" t="s">
        <v>127</v>
      </c>
      <c r="E21" s="41" t="s">
        <v>128</v>
      </c>
      <c r="F21" s="41" t="s">
        <v>129</v>
      </c>
      <c r="G21" s="41" t="s">
        <v>130</v>
      </c>
      <c r="H21" s="41" t="s">
        <v>131</v>
      </c>
      <c r="I21" s="98" t="s">
        <v>132</v>
      </c>
      <c r="J21" s="41">
        <v>271</v>
      </c>
      <c r="K21" s="48">
        <v>3</v>
      </c>
      <c r="L21" s="12">
        <v>4</v>
      </c>
      <c r="M21" s="92">
        <f t="shared" si="0"/>
        <v>278</v>
      </c>
      <c r="N21" s="18" t="s">
        <v>67</v>
      </c>
    </row>
    <row r="22" ht="36" hidden="1" spans="1:14">
      <c r="A22" s="17">
        <v>644</v>
      </c>
      <c r="B22" s="18" t="s">
        <v>76</v>
      </c>
      <c r="C22" s="52" t="s">
        <v>133</v>
      </c>
      <c r="D22" s="53" t="s">
        <v>134</v>
      </c>
      <c r="E22" s="53" t="s">
        <v>135</v>
      </c>
      <c r="F22" s="53" t="s">
        <v>136</v>
      </c>
      <c r="G22" s="53" t="s">
        <v>137</v>
      </c>
      <c r="H22" s="53" t="s">
        <v>138</v>
      </c>
      <c r="I22" s="101" t="s">
        <v>139</v>
      </c>
      <c r="J22" s="53">
        <v>386</v>
      </c>
      <c r="K22" s="55">
        <v>7</v>
      </c>
      <c r="L22" s="12">
        <v>4</v>
      </c>
      <c r="M22" s="92">
        <f t="shared" si="0"/>
        <v>397</v>
      </c>
      <c r="N22" s="18" t="s">
        <v>67</v>
      </c>
    </row>
    <row r="23" ht="36" hidden="1" spans="1:15">
      <c r="A23" s="17">
        <v>645</v>
      </c>
      <c r="B23" s="18" t="s">
        <v>68</v>
      </c>
      <c r="C23" s="54" t="s">
        <v>140</v>
      </c>
      <c r="D23" s="55" t="s">
        <v>140</v>
      </c>
      <c r="E23" s="53" t="s">
        <v>141</v>
      </c>
      <c r="F23" s="53" t="s">
        <v>142</v>
      </c>
      <c r="G23" s="53" t="s">
        <v>143</v>
      </c>
      <c r="H23" s="53" t="s">
        <v>144</v>
      </c>
      <c r="I23" s="101" t="s">
        <v>139</v>
      </c>
      <c r="J23" s="53">
        <v>386</v>
      </c>
      <c r="K23" s="55">
        <v>5</v>
      </c>
      <c r="L23" s="12">
        <v>4</v>
      </c>
      <c r="M23" s="92">
        <f t="shared" si="0"/>
        <v>395</v>
      </c>
      <c r="N23" s="18" t="s">
        <v>67</v>
      </c>
      <c r="O23" s="1" t="s">
        <v>114</v>
      </c>
    </row>
    <row r="24" ht="60" hidden="1" spans="1:14">
      <c r="A24" s="17">
        <v>643</v>
      </c>
      <c r="B24" s="18" t="s">
        <v>59</v>
      </c>
      <c r="C24" s="52" t="s">
        <v>145</v>
      </c>
      <c r="D24" s="53" t="s">
        <v>146</v>
      </c>
      <c r="E24" s="53" t="s">
        <v>147</v>
      </c>
      <c r="F24" s="53" t="s">
        <v>148</v>
      </c>
      <c r="G24" s="53" t="s">
        <v>149</v>
      </c>
      <c r="H24" s="53" t="s">
        <v>150</v>
      </c>
      <c r="I24" s="101" t="s">
        <v>151</v>
      </c>
      <c r="J24" s="53">
        <v>614</v>
      </c>
      <c r="K24" s="55">
        <v>5</v>
      </c>
      <c r="L24" s="12">
        <v>4</v>
      </c>
      <c r="M24" s="92">
        <f t="shared" si="0"/>
        <v>623</v>
      </c>
      <c r="N24" s="18" t="s">
        <v>67</v>
      </c>
    </row>
    <row r="25" ht="36" hidden="1" spans="1:14">
      <c r="A25" s="17"/>
      <c r="B25" s="18" t="s">
        <v>44</v>
      </c>
      <c r="C25" s="52" t="s">
        <v>152</v>
      </c>
      <c r="D25" s="53" t="s">
        <v>153</v>
      </c>
      <c r="E25" s="53" t="s">
        <v>154</v>
      </c>
      <c r="F25" s="53" t="s">
        <v>129</v>
      </c>
      <c r="G25" s="53" t="s">
        <v>155</v>
      </c>
      <c r="H25" s="53" t="s">
        <v>156</v>
      </c>
      <c r="I25" s="101" t="s">
        <v>157</v>
      </c>
      <c r="J25" s="53">
        <v>404</v>
      </c>
      <c r="K25" s="55">
        <v>7</v>
      </c>
      <c r="L25" s="12">
        <v>4</v>
      </c>
      <c r="M25" s="18">
        <f t="shared" si="0"/>
        <v>415</v>
      </c>
      <c r="N25" s="18" t="s">
        <v>67</v>
      </c>
    </row>
    <row r="26" ht="24" hidden="1" spans="1:14">
      <c r="A26" s="17">
        <v>649</v>
      </c>
      <c r="B26" s="18" t="s">
        <v>44</v>
      </c>
      <c r="C26" s="40" t="s">
        <v>158</v>
      </c>
      <c r="D26" s="41" t="s">
        <v>159</v>
      </c>
      <c r="E26" s="41" t="s">
        <v>160</v>
      </c>
      <c r="F26" s="41" t="s">
        <v>161</v>
      </c>
      <c r="G26" s="41" t="s">
        <v>162</v>
      </c>
      <c r="H26" s="41" t="s">
        <v>163</v>
      </c>
      <c r="I26" s="98" t="s">
        <v>164</v>
      </c>
      <c r="J26" s="41">
        <v>18</v>
      </c>
      <c r="K26" s="48">
        <v>2</v>
      </c>
      <c r="L26" s="12">
        <v>4</v>
      </c>
      <c r="M26" s="92">
        <f t="shared" si="0"/>
        <v>24</v>
      </c>
      <c r="N26" s="18" t="s">
        <v>67</v>
      </c>
    </row>
    <row r="27" s="2" customFormat="1" ht="36" hidden="1" spans="1:14">
      <c r="A27" s="56">
        <v>647</v>
      </c>
      <c r="B27" s="57" t="s">
        <v>44</v>
      </c>
      <c r="C27" s="40" t="s">
        <v>165</v>
      </c>
      <c r="D27" s="41" t="s">
        <v>166</v>
      </c>
      <c r="E27" s="41" t="s">
        <v>167</v>
      </c>
      <c r="F27" s="41" t="s">
        <v>168</v>
      </c>
      <c r="G27" s="41" t="s">
        <v>169</v>
      </c>
      <c r="H27" s="41" t="s">
        <v>170</v>
      </c>
      <c r="I27" s="98" t="s">
        <v>171</v>
      </c>
      <c r="J27" s="41">
        <v>228</v>
      </c>
      <c r="K27" s="48">
        <v>4</v>
      </c>
      <c r="L27" s="102">
        <v>4</v>
      </c>
      <c r="M27" s="92">
        <f t="shared" si="0"/>
        <v>236</v>
      </c>
      <c r="N27" s="57" t="s">
        <v>67</v>
      </c>
    </row>
    <row r="28" ht="24" hidden="1" spans="1:14">
      <c r="A28" s="17">
        <v>626</v>
      </c>
      <c r="B28" s="18" t="s">
        <v>68</v>
      </c>
      <c r="C28" s="52" t="s">
        <v>172</v>
      </c>
      <c r="D28" s="58" t="s">
        <v>173</v>
      </c>
      <c r="E28" s="58" t="s">
        <v>174</v>
      </c>
      <c r="F28" s="58" t="s">
        <v>175</v>
      </c>
      <c r="G28" s="59" t="s">
        <v>176</v>
      </c>
      <c r="H28" s="53" t="s">
        <v>177</v>
      </c>
      <c r="I28" s="101" t="s">
        <v>178</v>
      </c>
      <c r="J28" s="53">
        <v>228</v>
      </c>
      <c r="K28" s="55">
        <v>4</v>
      </c>
      <c r="L28" s="12">
        <v>4</v>
      </c>
      <c r="M28" s="92">
        <f t="shared" si="0"/>
        <v>236</v>
      </c>
      <c r="N28" s="18" t="s">
        <v>67</v>
      </c>
    </row>
    <row r="29" s="2" customFormat="1" ht="24" hidden="1" spans="1:14">
      <c r="A29" s="56"/>
      <c r="B29" s="57" t="s">
        <v>59</v>
      </c>
      <c r="C29" s="40" t="s">
        <v>179</v>
      </c>
      <c r="D29" s="41" t="s">
        <v>180</v>
      </c>
      <c r="E29" s="41" t="s">
        <v>181</v>
      </c>
      <c r="F29" s="41" t="s">
        <v>63</v>
      </c>
      <c r="G29" s="41" t="s">
        <v>182</v>
      </c>
      <c r="H29" s="41" t="s">
        <v>183</v>
      </c>
      <c r="I29" s="98" t="s">
        <v>184</v>
      </c>
      <c r="J29" s="41">
        <v>170</v>
      </c>
      <c r="K29" s="48">
        <v>8</v>
      </c>
      <c r="L29" s="102">
        <v>4</v>
      </c>
      <c r="M29" s="57">
        <f t="shared" si="0"/>
        <v>182</v>
      </c>
      <c r="N29" s="57" t="s">
        <v>67</v>
      </c>
    </row>
    <row r="30" ht="36" hidden="1" spans="1:14">
      <c r="A30" s="17">
        <v>640</v>
      </c>
      <c r="B30" s="18" t="s">
        <v>59</v>
      </c>
      <c r="C30" s="40" t="s">
        <v>185</v>
      </c>
      <c r="D30" s="41" t="s">
        <v>186</v>
      </c>
      <c r="E30" s="41" t="s">
        <v>187</v>
      </c>
      <c r="F30" s="41" t="s">
        <v>148</v>
      </c>
      <c r="G30" s="41" t="s">
        <v>162</v>
      </c>
      <c r="H30" s="41" t="s">
        <v>188</v>
      </c>
      <c r="I30" s="98" t="s">
        <v>189</v>
      </c>
      <c r="J30" s="41">
        <v>21</v>
      </c>
      <c r="K30" s="48">
        <v>2</v>
      </c>
      <c r="L30" s="12">
        <v>4</v>
      </c>
      <c r="M30" s="92">
        <f t="shared" si="0"/>
        <v>27</v>
      </c>
      <c r="N30" s="18" t="s">
        <v>67</v>
      </c>
    </row>
    <row r="31" ht="24" hidden="1" spans="1:14">
      <c r="A31" s="17"/>
      <c r="B31" s="18"/>
      <c r="C31" s="60" t="s">
        <v>190</v>
      </c>
      <c r="D31" s="61" t="s">
        <v>191</v>
      </c>
      <c r="E31" s="62"/>
      <c r="F31" s="62"/>
      <c r="G31" s="62"/>
      <c r="H31" s="62"/>
      <c r="I31" s="61" t="s">
        <v>89</v>
      </c>
      <c r="J31" s="62"/>
      <c r="K31" s="103"/>
      <c r="L31" s="103"/>
      <c r="M31" s="103"/>
      <c r="N31" s="103" t="s">
        <v>67</v>
      </c>
    </row>
    <row r="32" ht="36" hidden="1" spans="1:14">
      <c r="A32" s="17"/>
      <c r="B32" s="18"/>
      <c r="C32" s="60" t="s">
        <v>192</v>
      </c>
      <c r="D32" s="61" t="s">
        <v>193</v>
      </c>
      <c r="E32" s="62"/>
      <c r="F32" s="62"/>
      <c r="G32" s="62"/>
      <c r="H32" s="62"/>
      <c r="I32" s="61" t="s">
        <v>194</v>
      </c>
      <c r="J32" s="62"/>
      <c r="K32" s="103"/>
      <c r="L32" s="103"/>
      <c r="M32" s="103"/>
      <c r="N32" s="103" t="s">
        <v>67</v>
      </c>
    </row>
    <row r="33" ht="24" hidden="1" spans="1:14">
      <c r="A33" s="17"/>
      <c r="B33" s="18"/>
      <c r="C33" s="60" t="s">
        <v>195</v>
      </c>
      <c r="D33" s="61" t="s">
        <v>196</v>
      </c>
      <c r="E33" s="62"/>
      <c r="F33" s="62"/>
      <c r="G33" s="62"/>
      <c r="H33" s="62"/>
      <c r="I33" s="61" t="s">
        <v>197</v>
      </c>
      <c r="J33" s="62"/>
      <c r="K33" s="103"/>
      <c r="L33" s="103"/>
      <c r="M33" s="103"/>
      <c r="N33" s="103" t="s">
        <v>67</v>
      </c>
    </row>
    <row r="34" ht="36" hidden="1" spans="1:14">
      <c r="A34" s="17"/>
      <c r="B34" s="18"/>
      <c r="C34" s="60" t="s">
        <v>198</v>
      </c>
      <c r="D34" s="61" t="s">
        <v>199</v>
      </c>
      <c r="E34" s="62"/>
      <c r="F34" s="62"/>
      <c r="G34" s="62"/>
      <c r="H34" s="62"/>
      <c r="I34" s="61" t="s">
        <v>184</v>
      </c>
      <c r="J34" s="62"/>
      <c r="K34" s="103"/>
      <c r="L34" s="103"/>
      <c r="M34" s="103"/>
      <c r="N34" s="103" t="s">
        <v>67</v>
      </c>
    </row>
    <row r="35" hidden="1" spans="1:14">
      <c r="A35" s="17">
        <v>363</v>
      </c>
      <c r="B35" s="18" t="s">
        <v>76</v>
      </c>
      <c r="C35" s="63" t="s">
        <v>200</v>
      </c>
      <c r="D35" s="64" t="s">
        <v>201</v>
      </c>
      <c r="E35" s="64" t="s">
        <v>202</v>
      </c>
      <c r="F35" s="64" t="s">
        <v>129</v>
      </c>
      <c r="G35" s="65">
        <v>44013</v>
      </c>
      <c r="H35" s="66" t="s">
        <v>203</v>
      </c>
      <c r="I35" s="104" t="s">
        <v>204</v>
      </c>
      <c r="J35" s="64">
        <v>14</v>
      </c>
      <c r="K35" s="64">
        <v>1</v>
      </c>
      <c r="L35" s="18">
        <v>2</v>
      </c>
      <c r="M35" s="92">
        <f>J35+K35+L35</f>
        <v>17</v>
      </c>
      <c r="N35" s="18" t="s">
        <v>205</v>
      </c>
    </row>
    <row r="36" ht="22.5" hidden="1" spans="1:14">
      <c r="A36" s="17">
        <v>344</v>
      </c>
      <c r="B36" s="18" t="s">
        <v>68</v>
      </c>
      <c r="C36" s="63" t="s">
        <v>206</v>
      </c>
      <c r="D36" s="64" t="s">
        <v>207</v>
      </c>
      <c r="E36" s="64" t="s">
        <v>208</v>
      </c>
      <c r="F36" s="64" t="s">
        <v>209</v>
      </c>
      <c r="G36" s="67">
        <v>43313</v>
      </c>
      <c r="H36" s="66" t="s">
        <v>210</v>
      </c>
      <c r="I36" s="104" t="s">
        <v>204</v>
      </c>
      <c r="J36" s="64">
        <v>14</v>
      </c>
      <c r="K36" s="64">
        <v>1</v>
      </c>
      <c r="L36" s="18">
        <v>2</v>
      </c>
      <c r="M36" s="92">
        <f t="shared" ref="M36:M61" si="1">J36+K36+L36</f>
        <v>17</v>
      </c>
      <c r="N36" s="18" t="s">
        <v>205</v>
      </c>
    </row>
    <row r="37" ht="33.75" hidden="1" spans="1:14">
      <c r="A37" s="17">
        <v>364</v>
      </c>
      <c r="B37" s="18" t="s">
        <v>76</v>
      </c>
      <c r="C37" s="63" t="s">
        <v>211</v>
      </c>
      <c r="D37" s="64" t="s">
        <v>212</v>
      </c>
      <c r="E37" s="64" t="s">
        <v>213</v>
      </c>
      <c r="F37" s="64" t="s">
        <v>129</v>
      </c>
      <c r="G37" s="67">
        <v>43344</v>
      </c>
      <c r="H37" s="66" t="s">
        <v>214</v>
      </c>
      <c r="I37" s="104" t="s">
        <v>204</v>
      </c>
      <c r="J37" s="64">
        <v>14</v>
      </c>
      <c r="K37" s="64">
        <v>1</v>
      </c>
      <c r="L37" s="18">
        <v>2</v>
      </c>
      <c r="M37" s="92">
        <f t="shared" si="1"/>
        <v>17</v>
      </c>
      <c r="N37" s="18" t="s">
        <v>205</v>
      </c>
    </row>
    <row r="38" ht="33.75" hidden="1" spans="1:14">
      <c r="A38" s="17">
        <v>457</v>
      </c>
      <c r="B38" s="18" t="s">
        <v>68</v>
      </c>
      <c r="C38" s="63" t="s">
        <v>215</v>
      </c>
      <c r="D38" s="64" t="s">
        <v>216</v>
      </c>
      <c r="E38" s="64" t="s">
        <v>217</v>
      </c>
      <c r="F38" s="64" t="s">
        <v>218</v>
      </c>
      <c r="G38" s="67">
        <v>43525</v>
      </c>
      <c r="H38" s="66" t="s">
        <v>219</v>
      </c>
      <c r="I38" s="104" t="s">
        <v>204</v>
      </c>
      <c r="J38" s="64">
        <v>14</v>
      </c>
      <c r="K38" s="64">
        <v>1</v>
      </c>
      <c r="L38" s="18">
        <v>2</v>
      </c>
      <c r="M38" s="92">
        <f t="shared" si="1"/>
        <v>17</v>
      </c>
      <c r="N38" s="18" t="s">
        <v>205</v>
      </c>
    </row>
    <row r="39" ht="33.75" hidden="1" spans="1:14">
      <c r="A39" s="17">
        <v>322</v>
      </c>
      <c r="B39" s="18" t="s">
        <v>59</v>
      </c>
      <c r="C39" s="63" t="s">
        <v>220</v>
      </c>
      <c r="D39" s="64" t="s">
        <v>221</v>
      </c>
      <c r="E39" s="64" t="s">
        <v>222</v>
      </c>
      <c r="F39" s="68" t="s">
        <v>223</v>
      </c>
      <c r="G39" s="66" t="s">
        <v>224</v>
      </c>
      <c r="H39" s="69" t="s">
        <v>225</v>
      </c>
      <c r="I39" s="104" t="s">
        <v>226</v>
      </c>
      <c r="J39" s="64">
        <v>128</v>
      </c>
      <c r="K39" s="64">
        <v>1</v>
      </c>
      <c r="L39" s="18">
        <v>3</v>
      </c>
      <c r="M39" s="92">
        <f t="shared" si="1"/>
        <v>132</v>
      </c>
      <c r="N39" s="18" t="s">
        <v>205</v>
      </c>
    </row>
    <row r="40" ht="22.5" hidden="1" spans="1:14">
      <c r="A40" s="17">
        <v>365</v>
      </c>
      <c r="B40" s="18" t="s">
        <v>76</v>
      </c>
      <c r="C40" s="63" t="s">
        <v>227</v>
      </c>
      <c r="D40" s="64" t="s">
        <v>228</v>
      </c>
      <c r="E40" s="64" t="s">
        <v>229</v>
      </c>
      <c r="F40" s="70" t="s">
        <v>230</v>
      </c>
      <c r="G40" s="66" t="s">
        <v>231</v>
      </c>
      <c r="H40" s="69" t="s">
        <v>232</v>
      </c>
      <c r="I40" s="104" t="s">
        <v>233</v>
      </c>
      <c r="J40" s="64">
        <v>177</v>
      </c>
      <c r="K40" s="64">
        <v>1</v>
      </c>
      <c r="L40" s="18">
        <v>2</v>
      </c>
      <c r="M40" s="92">
        <f t="shared" si="1"/>
        <v>180</v>
      </c>
      <c r="N40" s="18" t="s">
        <v>205</v>
      </c>
    </row>
    <row r="41" ht="22.5" hidden="1" spans="1:14">
      <c r="A41" s="17">
        <v>408</v>
      </c>
      <c r="B41" s="18" t="s">
        <v>68</v>
      </c>
      <c r="C41" s="71" t="s">
        <v>234</v>
      </c>
      <c r="D41" s="64" t="s">
        <v>235</v>
      </c>
      <c r="E41" s="64" t="s">
        <v>236</v>
      </c>
      <c r="F41" s="64" t="s">
        <v>237</v>
      </c>
      <c r="G41" s="67" t="s">
        <v>238</v>
      </c>
      <c r="H41" s="66" t="s">
        <v>239</v>
      </c>
      <c r="I41" s="104" t="s">
        <v>233</v>
      </c>
      <c r="J41" s="64">
        <v>177</v>
      </c>
      <c r="K41" s="64">
        <v>1</v>
      </c>
      <c r="L41" s="18">
        <v>2</v>
      </c>
      <c r="M41" s="92">
        <f t="shared" si="1"/>
        <v>180</v>
      </c>
      <c r="N41" s="18" t="s">
        <v>205</v>
      </c>
    </row>
    <row r="42" ht="22.5" hidden="1" spans="1:14">
      <c r="A42" s="17">
        <v>409</v>
      </c>
      <c r="B42" s="18" t="s">
        <v>68</v>
      </c>
      <c r="C42" s="72" t="s">
        <v>240</v>
      </c>
      <c r="D42" s="73" t="s">
        <v>241</v>
      </c>
      <c r="E42" s="73" t="s">
        <v>242</v>
      </c>
      <c r="F42" s="73" t="s">
        <v>243</v>
      </c>
      <c r="G42" s="74">
        <v>2016</v>
      </c>
      <c r="H42" s="74" t="s">
        <v>244</v>
      </c>
      <c r="I42" s="105" t="s">
        <v>245</v>
      </c>
      <c r="J42" s="73">
        <v>94</v>
      </c>
      <c r="K42" s="73">
        <v>1</v>
      </c>
      <c r="L42" s="92">
        <v>3</v>
      </c>
      <c r="M42" s="92">
        <f t="shared" si="1"/>
        <v>98</v>
      </c>
      <c r="N42" s="18" t="s">
        <v>205</v>
      </c>
    </row>
    <row r="43" ht="33.75" hidden="1" spans="1:14">
      <c r="A43" s="17">
        <v>368</v>
      </c>
      <c r="B43" s="18" t="s">
        <v>76</v>
      </c>
      <c r="C43" s="71" t="s">
        <v>246</v>
      </c>
      <c r="D43" s="64" t="s">
        <v>247</v>
      </c>
      <c r="E43" s="64" t="s">
        <v>248</v>
      </c>
      <c r="F43" s="64" t="s">
        <v>129</v>
      </c>
      <c r="G43" s="67" t="s">
        <v>249</v>
      </c>
      <c r="H43" s="66" t="s">
        <v>250</v>
      </c>
      <c r="I43" s="104" t="s">
        <v>251</v>
      </c>
      <c r="J43" s="64">
        <v>114</v>
      </c>
      <c r="K43" s="64">
        <v>1</v>
      </c>
      <c r="L43" s="18">
        <v>3</v>
      </c>
      <c r="M43" s="92">
        <f t="shared" si="1"/>
        <v>118</v>
      </c>
      <c r="N43" s="18" t="s">
        <v>205</v>
      </c>
    </row>
    <row r="44" ht="22.5" hidden="1" spans="1:14">
      <c r="A44" s="17">
        <v>366</v>
      </c>
      <c r="B44" s="18" t="s">
        <v>76</v>
      </c>
      <c r="C44" s="75" t="s">
        <v>252</v>
      </c>
      <c r="D44" s="64" t="s">
        <v>253</v>
      </c>
      <c r="E44" s="64" t="s">
        <v>254</v>
      </c>
      <c r="F44" s="64" t="s">
        <v>80</v>
      </c>
      <c r="G44" s="67" t="s">
        <v>255</v>
      </c>
      <c r="H44" s="66" t="s">
        <v>256</v>
      </c>
      <c r="I44" s="104" t="s">
        <v>251</v>
      </c>
      <c r="J44" s="64">
        <v>114</v>
      </c>
      <c r="K44" s="64">
        <v>1</v>
      </c>
      <c r="L44" s="18">
        <v>3</v>
      </c>
      <c r="M44" s="92">
        <f t="shared" si="1"/>
        <v>118</v>
      </c>
      <c r="N44" s="18" t="s">
        <v>205</v>
      </c>
    </row>
    <row r="45" ht="22.5" hidden="1" spans="1:14">
      <c r="A45" s="17"/>
      <c r="B45" s="18" t="s">
        <v>76</v>
      </c>
      <c r="C45" s="75" t="s">
        <v>257</v>
      </c>
      <c r="D45" s="64" t="s">
        <v>258</v>
      </c>
      <c r="E45" s="64" t="s">
        <v>259</v>
      </c>
      <c r="F45" s="64" t="s">
        <v>260</v>
      </c>
      <c r="G45" s="67">
        <v>41944</v>
      </c>
      <c r="H45" s="66" t="s">
        <v>261</v>
      </c>
      <c r="I45" s="104" t="s">
        <v>233</v>
      </c>
      <c r="J45" s="64">
        <v>177</v>
      </c>
      <c r="K45" s="64">
        <v>1</v>
      </c>
      <c r="L45" s="18">
        <v>2</v>
      </c>
      <c r="M45" s="18">
        <f t="shared" si="1"/>
        <v>180</v>
      </c>
      <c r="N45" s="18" t="s">
        <v>205</v>
      </c>
    </row>
    <row r="46" ht="33.75" hidden="1" spans="1:14">
      <c r="A46" s="17">
        <v>373</v>
      </c>
      <c r="B46" s="18" t="s">
        <v>76</v>
      </c>
      <c r="C46" s="76" t="s">
        <v>262</v>
      </c>
      <c r="D46" s="64" t="s">
        <v>263</v>
      </c>
      <c r="E46" s="64" t="s">
        <v>264</v>
      </c>
      <c r="F46" s="64" t="s">
        <v>265</v>
      </c>
      <c r="G46" s="67">
        <v>42217</v>
      </c>
      <c r="H46" s="66" t="s">
        <v>266</v>
      </c>
      <c r="I46" s="104" t="s">
        <v>233</v>
      </c>
      <c r="J46" s="64">
        <v>177</v>
      </c>
      <c r="K46" s="64">
        <v>1</v>
      </c>
      <c r="L46" s="18">
        <v>2</v>
      </c>
      <c r="M46" s="92">
        <f t="shared" si="1"/>
        <v>180</v>
      </c>
      <c r="N46" s="18" t="s">
        <v>205</v>
      </c>
    </row>
    <row r="47" ht="22.5" hidden="1" spans="1:14">
      <c r="A47" s="17">
        <v>459</v>
      </c>
      <c r="B47" s="18" t="s">
        <v>76</v>
      </c>
      <c r="C47" s="71" t="s">
        <v>267</v>
      </c>
      <c r="D47" s="64" t="s">
        <v>268</v>
      </c>
      <c r="E47" s="64" t="s">
        <v>269</v>
      </c>
      <c r="F47" s="64" t="s">
        <v>260</v>
      </c>
      <c r="G47" s="67" t="s">
        <v>270</v>
      </c>
      <c r="H47" s="66" t="s">
        <v>271</v>
      </c>
      <c r="I47" s="104" t="s">
        <v>233</v>
      </c>
      <c r="J47" s="64">
        <v>177</v>
      </c>
      <c r="K47" s="64">
        <v>1</v>
      </c>
      <c r="L47" s="18">
        <v>2</v>
      </c>
      <c r="M47" s="92">
        <f t="shared" si="1"/>
        <v>180</v>
      </c>
      <c r="N47" s="18" t="s">
        <v>205</v>
      </c>
    </row>
    <row r="48" ht="22.5" hidden="1" spans="1:14">
      <c r="A48" s="17">
        <v>405</v>
      </c>
      <c r="B48" s="18" t="s">
        <v>44</v>
      </c>
      <c r="C48" s="75" t="s">
        <v>272</v>
      </c>
      <c r="D48" s="64" t="s">
        <v>273</v>
      </c>
      <c r="E48" s="64" t="s">
        <v>274</v>
      </c>
      <c r="F48" s="64" t="s">
        <v>275</v>
      </c>
      <c r="G48" s="67">
        <v>44013</v>
      </c>
      <c r="H48" s="66" t="s">
        <v>276</v>
      </c>
      <c r="I48" s="104" t="s">
        <v>277</v>
      </c>
      <c r="J48" s="64">
        <v>177</v>
      </c>
      <c r="K48" s="64">
        <v>1</v>
      </c>
      <c r="L48" s="18">
        <v>2</v>
      </c>
      <c r="M48" s="92">
        <f t="shared" si="1"/>
        <v>180</v>
      </c>
      <c r="N48" s="18" t="s">
        <v>205</v>
      </c>
    </row>
    <row r="49" ht="22.5" hidden="1" spans="1:14">
      <c r="A49" s="17">
        <v>406</v>
      </c>
      <c r="B49" s="18" t="s">
        <v>44</v>
      </c>
      <c r="C49" s="75" t="s">
        <v>278</v>
      </c>
      <c r="D49" s="64" t="s">
        <v>279</v>
      </c>
      <c r="E49" s="64" t="s">
        <v>280</v>
      </c>
      <c r="F49" s="64" t="s">
        <v>275</v>
      </c>
      <c r="G49" s="67">
        <v>43282</v>
      </c>
      <c r="H49" s="66" t="s">
        <v>281</v>
      </c>
      <c r="I49" s="104" t="s">
        <v>282</v>
      </c>
      <c r="J49" s="64">
        <v>14</v>
      </c>
      <c r="K49" s="64">
        <v>1</v>
      </c>
      <c r="L49" s="18">
        <v>2</v>
      </c>
      <c r="M49" s="92">
        <f t="shared" si="1"/>
        <v>17</v>
      </c>
      <c r="N49" s="18" t="s">
        <v>205</v>
      </c>
    </row>
    <row r="50" ht="22.5" hidden="1" spans="1:14">
      <c r="A50" s="17">
        <v>407</v>
      </c>
      <c r="B50" s="18" t="s">
        <v>44</v>
      </c>
      <c r="C50" s="75" t="s">
        <v>278</v>
      </c>
      <c r="D50" s="64" t="s">
        <v>283</v>
      </c>
      <c r="E50" s="64" t="s">
        <v>284</v>
      </c>
      <c r="F50" s="64" t="s">
        <v>275</v>
      </c>
      <c r="G50" s="67">
        <v>42856</v>
      </c>
      <c r="H50" s="66" t="s">
        <v>285</v>
      </c>
      <c r="I50" s="104" t="s">
        <v>245</v>
      </c>
      <c r="J50" s="64">
        <v>94</v>
      </c>
      <c r="K50" s="64">
        <v>1</v>
      </c>
      <c r="L50" s="18">
        <v>3</v>
      </c>
      <c r="M50" s="92">
        <f t="shared" si="1"/>
        <v>98</v>
      </c>
      <c r="N50" s="18" t="s">
        <v>205</v>
      </c>
    </row>
    <row r="51" ht="33.75" hidden="1" spans="1:14">
      <c r="A51" s="17">
        <v>404</v>
      </c>
      <c r="B51" s="18" t="s">
        <v>44</v>
      </c>
      <c r="C51" s="75" t="s">
        <v>286</v>
      </c>
      <c r="D51" s="64" t="s">
        <v>287</v>
      </c>
      <c r="E51" s="64" t="s">
        <v>288</v>
      </c>
      <c r="F51" s="64" t="s">
        <v>15</v>
      </c>
      <c r="G51" s="67" t="s">
        <v>105</v>
      </c>
      <c r="H51" s="66" t="s">
        <v>289</v>
      </c>
      <c r="I51" s="104" t="s">
        <v>245</v>
      </c>
      <c r="J51" s="64">
        <v>94</v>
      </c>
      <c r="K51" s="64">
        <v>1</v>
      </c>
      <c r="L51" s="18">
        <v>3</v>
      </c>
      <c r="M51" s="92">
        <f t="shared" si="1"/>
        <v>98</v>
      </c>
      <c r="N51" s="18" t="s">
        <v>205</v>
      </c>
    </row>
    <row r="52" ht="33.75" hidden="1" spans="1:14">
      <c r="A52" s="17">
        <v>370</v>
      </c>
      <c r="B52" s="18" t="s">
        <v>76</v>
      </c>
      <c r="C52" s="75" t="s">
        <v>290</v>
      </c>
      <c r="D52" s="64" t="s">
        <v>291</v>
      </c>
      <c r="E52" s="64" t="s">
        <v>292</v>
      </c>
      <c r="F52" s="64" t="s">
        <v>293</v>
      </c>
      <c r="G52" s="67" t="s">
        <v>294</v>
      </c>
      <c r="H52" s="66" t="s">
        <v>295</v>
      </c>
      <c r="I52" s="104" t="s">
        <v>296</v>
      </c>
      <c r="J52" s="64">
        <v>191</v>
      </c>
      <c r="K52" s="64">
        <v>2</v>
      </c>
      <c r="L52" s="18">
        <v>2</v>
      </c>
      <c r="M52" s="92">
        <f t="shared" si="1"/>
        <v>195</v>
      </c>
      <c r="N52" s="18" t="s">
        <v>205</v>
      </c>
    </row>
    <row r="53" ht="22.5" hidden="1" spans="1:14">
      <c r="A53" s="17">
        <v>372</v>
      </c>
      <c r="B53" s="18" t="s">
        <v>76</v>
      </c>
      <c r="C53" s="75" t="s">
        <v>297</v>
      </c>
      <c r="D53" s="64" t="s">
        <v>298</v>
      </c>
      <c r="E53" s="64" t="s">
        <v>299</v>
      </c>
      <c r="F53" s="64" t="s">
        <v>41</v>
      </c>
      <c r="G53" s="67" t="s">
        <v>300</v>
      </c>
      <c r="H53" s="66" t="s">
        <v>301</v>
      </c>
      <c r="I53" s="104" t="s">
        <v>302</v>
      </c>
      <c r="J53" s="64">
        <v>114</v>
      </c>
      <c r="K53" s="64">
        <v>1</v>
      </c>
      <c r="L53" s="18">
        <v>3</v>
      </c>
      <c r="M53" s="92">
        <f t="shared" si="1"/>
        <v>118</v>
      </c>
      <c r="N53" s="18" t="s">
        <v>205</v>
      </c>
    </row>
    <row r="54" ht="22.5" hidden="1" spans="1:14">
      <c r="A54" s="17">
        <v>401</v>
      </c>
      <c r="B54" s="18" t="s">
        <v>44</v>
      </c>
      <c r="C54" s="75" t="s">
        <v>303</v>
      </c>
      <c r="D54" s="64" t="s">
        <v>304</v>
      </c>
      <c r="E54" s="64" t="s">
        <v>305</v>
      </c>
      <c r="F54" s="64" t="s">
        <v>306</v>
      </c>
      <c r="G54" s="67" t="s">
        <v>307</v>
      </c>
      <c r="H54" s="66" t="s">
        <v>308</v>
      </c>
      <c r="I54" s="104" t="s">
        <v>245</v>
      </c>
      <c r="J54" s="64">
        <v>94</v>
      </c>
      <c r="K54" s="64">
        <v>1</v>
      </c>
      <c r="L54" s="18">
        <v>3</v>
      </c>
      <c r="M54" s="92">
        <f t="shared" si="1"/>
        <v>98</v>
      </c>
      <c r="N54" s="18" t="s">
        <v>205</v>
      </c>
    </row>
    <row r="55" ht="22.5" hidden="1" spans="1:14">
      <c r="A55" s="17">
        <v>309</v>
      </c>
      <c r="B55" s="18" t="s">
        <v>309</v>
      </c>
      <c r="C55" s="75" t="s">
        <v>310</v>
      </c>
      <c r="D55" s="64" t="s">
        <v>311</v>
      </c>
      <c r="E55" s="64" t="s">
        <v>312</v>
      </c>
      <c r="F55" s="64" t="s">
        <v>313</v>
      </c>
      <c r="G55" s="67" t="s">
        <v>314</v>
      </c>
      <c r="H55" s="66" t="s">
        <v>315</v>
      </c>
      <c r="I55" s="104" t="s">
        <v>245</v>
      </c>
      <c r="J55" s="64">
        <v>94</v>
      </c>
      <c r="K55" s="64">
        <v>1</v>
      </c>
      <c r="L55" s="18">
        <v>3</v>
      </c>
      <c r="M55" s="92">
        <f t="shared" si="1"/>
        <v>98</v>
      </c>
      <c r="N55" s="18" t="s">
        <v>205</v>
      </c>
    </row>
    <row r="56" ht="24" hidden="1" spans="1:14">
      <c r="A56" s="17"/>
      <c r="B56" s="18" t="s">
        <v>76</v>
      </c>
      <c r="C56" s="75" t="s">
        <v>316</v>
      </c>
      <c r="D56" s="77" t="s">
        <v>317</v>
      </c>
      <c r="E56" s="77" t="s">
        <v>318</v>
      </c>
      <c r="F56" s="77" t="s">
        <v>63</v>
      </c>
      <c r="G56" s="77">
        <v>2020.1</v>
      </c>
      <c r="H56" s="753" t="s">
        <v>319</v>
      </c>
      <c r="I56" s="106" t="s">
        <v>282</v>
      </c>
      <c r="J56" s="64">
        <v>14</v>
      </c>
      <c r="K56" s="64">
        <v>1</v>
      </c>
      <c r="L56" s="18">
        <v>2</v>
      </c>
      <c r="M56" s="18">
        <f t="shared" si="1"/>
        <v>17</v>
      </c>
      <c r="N56" s="18" t="s">
        <v>205</v>
      </c>
    </row>
    <row r="57" ht="22.5" hidden="1" spans="1:14">
      <c r="A57" s="17">
        <v>456</v>
      </c>
      <c r="B57" s="18" t="s">
        <v>68</v>
      </c>
      <c r="C57" s="75" t="s">
        <v>320</v>
      </c>
      <c r="D57" s="64" t="s">
        <v>321</v>
      </c>
      <c r="E57" s="64" t="s">
        <v>322</v>
      </c>
      <c r="F57" s="64" t="s">
        <v>175</v>
      </c>
      <c r="G57" s="78">
        <v>43313</v>
      </c>
      <c r="H57" s="79" t="s">
        <v>323</v>
      </c>
      <c r="I57" s="106" t="s">
        <v>282</v>
      </c>
      <c r="J57" s="64">
        <v>14</v>
      </c>
      <c r="K57" s="64">
        <v>1</v>
      </c>
      <c r="L57" s="18">
        <v>2</v>
      </c>
      <c r="M57" s="92">
        <f t="shared" si="1"/>
        <v>17</v>
      </c>
      <c r="N57" s="18" t="s">
        <v>205</v>
      </c>
    </row>
    <row r="58" ht="22.5" hidden="1" spans="1:15">
      <c r="A58" s="17">
        <v>410</v>
      </c>
      <c r="B58" s="18" t="s">
        <v>68</v>
      </c>
      <c r="C58" s="75" t="s">
        <v>324</v>
      </c>
      <c r="D58" s="64" t="s">
        <v>325</v>
      </c>
      <c r="E58" s="64" t="s">
        <v>326</v>
      </c>
      <c r="F58" s="64" t="s">
        <v>327</v>
      </c>
      <c r="G58" s="67" t="s">
        <v>328</v>
      </c>
      <c r="H58" s="66" t="s">
        <v>329</v>
      </c>
      <c r="I58" s="104" t="s">
        <v>251</v>
      </c>
      <c r="J58" s="64">
        <v>60</v>
      </c>
      <c r="K58" s="64">
        <v>1</v>
      </c>
      <c r="L58" s="18">
        <v>3</v>
      </c>
      <c r="M58" s="92">
        <f t="shared" si="1"/>
        <v>64</v>
      </c>
      <c r="N58" s="18" t="s">
        <v>205</v>
      </c>
      <c r="O58" s="1" t="s">
        <v>114</v>
      </c>
    </row>
    <row r="59" ht="22.5" hidden="1" spans="1:14">
      <c r="A59" s="17">
        <v>369</v>
      </c>
      <c r="B59" s="18" t="s">
        <v>76</v>
      </c>
      <c r="C59" s="75" t="s">
        <v>330</v>
      </c>
      <c r="D59" s="64" t="s">
        <v>331</v>
      </c>
      <c r="E59" s="64" t="s">
        <v>332</v>
      </c>
      <c r="F59" s="64" t="s">
        <v>129</v>
      </c>
      <c r="G59" s="67" t="s">
        <v>333</v>
      </c>
      <c r="H59" s="66" t="s">
        <v>334</v>
      </c>
      <c r="I59" s="104" t="s">
        <v>251</v>
      </c>
      <c r="J59" s="64">
        <v>54</v>
      </c>
      <c r="K59" s="64">
        <v>1</v>
      </c>
      <c r="L59" s="18">
        <v>3</v>
      </c>
      <c r="M59" s="92">
        <f t="shared" si="1"/>
        <v>58</v>
      </c>
      <c r="N59" s="18" t="s">
        <v>205</v>
      </c>
    </row>
    <row r="60" ht="22.5" hidden="1" spans="1:14">
      <c r="A60" s="17">
        <v>367</v>
      </c>
      <c r="B60" s="18" t="s">
        <v>76</v>
      </c>
      <c r="C60" s="71" t="s">
        <v>335</v>
      </c>
      <c r="D60" s="64" t="s">
        <v>336</v>
      </c>
      <c r="E60" s="64" t="s">
        <v>337</v>
      </c>
      <c r="F60" s="64" t="s">
        <v>265</v>
      </c>
      <c r="G60" s="67" t="s">
        <v>338</v>
      </c>
      <c r="H60" s="66" t="s">
        <v>339</v>
      </c>
      <c r="I60" s="104" t="s">
        <v>251</v>
      </c>
      <c r="J60" s="64">
        <v>114</v>
      </c>
      <c r="K60" s="64">
        <v>1</v>
      </c>
      <c r="L60" s="18">
        <v>3</v>
      </c>
      <c r="M60" s="92">
        <f t="shared" si="1"/>
        <v>118</v>
      </c>
      <c r="N60" s="18" t="s">
        <v>205</v>
      </c>
    </row>
    <row r="61" ht="22.5" hidden="1" spans="1:14">
      <c r="A61" s="17">
        <v>371</v>
      </c>
      <c r="B61" s="18" t="s">
        <v>76</v>
      </c>
      <c r="C61" s="80" t="s">
        <v>290</v>
      </c>
      <c r="D61" s="81" t="s">
        <v>340</v>
      </c>
      <c r="E61" s="82" t="s">
        <v>341</v>
      </c>
      <c r="F61" s="64" t="s">
        <v>342</v>
      </c>
      <c r="G61" s="67">
        <v>43831</v>
      </c>
      <c r="H61" s="66" t="s">
        <v>343</v>
      </c>
      <c r="I61" s="106" t="s">
        <v>344</v>
      </c>
      <c r="J61" s="64">
        <v>94</v>
      </c>
      <c r="K61" s="64">
        <v>1</v>
      </c>
      <c r="L61" s="18">
        <v>3</v>
      </c>
      <c r="M61" s="92">
        <f t="shared" si="1"/>
        <v>98</v>
      </c>
      <c r="N61" s="18" t="s">
        <v>205</v>
      </c>
    </row>
    <row r="62" hidden="1" spans="1:14">
      <c r="A62" s="17"/>
      <c r="B62" s="18"/>
      <c r="C62" s="83" t="s">
        <v>345</v>
      </c>
      <c r="D62" s="84" t="s">
        <v>346</v>
      </c>
      <c r="E62" s="84"/>
      <c r="F62" s="84"/>
      <c r="G62" s="85"/>
      <c r="H62" s="86"/>
      <c r="I62" s="84"/>
      <c r="J62" s="84"/>
      <c r="K62" s="84"/>
      <c r="L62" s="103"/>
      <c r="M62" s="103"/>
      <c r="N62" s="103" t="s">
        <v>205</v>
      </c>
    </row>
    <row r="63" ht="14.25" hidden="1" spans="1:14">
      <c r="A63" s="17"/>
      <c r="B63" s="18"/>
      <c r="C63" s="83" t="s">
        <v>347</v>
      </c>
      <c r="D63" s="84" t="s">
        <v>346</v>
      </c>
      <c r="E63" s="87"/>
      <c r="F63" s="87"/>
      <c r="G63" s="87"/>
      <c r="H63" s="87"/>
      <c r="I63" s="87"/>
      <c r="J63" s="87"/>
      <c r="K63" s="107"/>
      <c r="L63" s="103"/>
      <c r="M63" s="103"/>
      <c r="N63" s="103" t="s">
        <v>205</v>
      </c>
    </row>
    <row r="64" s="3" customFormat="1" ht="24" hidden="1" spans="1:14">
      <c r="A64" s="88"/>
      <c r="B64" s="88" t="s">
        <v>68</v>
      </c>
      <c r="C64" s="89" t="s">
        <v>348</v>
      </c>
      <c r="D64" s="90" t="s">
        <v>349</v>
      </c>
      <c r="E64" s="90"/>
      <c r="F64" s="90" t="s">
        <v>350</v>
      </c>
      <c r="G64" s="90"/>
      <c r="H64" s="754" t="s">
        <v>351</v>
      </c>
      <c r="I64" s="108" t="s">
        <v>352</v>
      </c>
      <c r="J64" s="109">
        <v>51</v>
      </c>
      <c r="K64" s="109">
        <v>1</v>
      </c>
      <c r="L64" s="88">
        <v>3</v>
      </c>
      <c r="M64" s="88">
        <f>J64+K64+L64</f>
        <v>55</v>
      </c>
      <c r="N64" s="88" t="s">
        <v>353</v>
      </c>
    </row>
    <row r="65" ht="24" hidden="1" spans="1:14">
      <c r="A65" s="18">
        <v>133</v>
      </c>
      <c r="B65" s="18" t="s">
        <v>59</v>
      </c>
      <c r="C65" s="110" t="s">
        <v>354</v>
      </c>
      <c r="D65" s="77" t="s">
        <v>355</v>
      </c>
      <c r="E65" s="77" t="s">
        <v>356</v>
      </c>
      <c r="F65" s="77" t="s">
        <v>148</v>
      </c>
      <c r="G65" s="77" t="s">
        <v>357</v>
      </c>
      <c r="H65" s="77" t="s">
        <v>358</v>
      </c>
      <c r="I65" s="115" t="s">
        <v>352</v>
      </c>
      <c r="J65" s="77">
        <v>51</v>
      </c>
      <c r="K65" s="77">
        <v>1</v>
      </c>
      <c r="L65" s="18">
        <v>3</v>
      </c>
      <c r="M65" s="92">
        <f t="shared" ref="M65:M96" si="2">J65+K65+L65</f>
        <v>55</v>
      </c>
      <c r="N65" s="18" t="s">
        <v>353</v>
      </c>
    </row>
    <row r="66" ht="24" hidden="1" spans="1:14">
      <c r="A66" s="18">
        <v>187</v>
      </c>
      <c r="B66" s="18" t="s">
        <v>44</v>
      </c>
      <c r="C66" s="110" t="s">
        <v>359</v>
      </c>
      <c r="D66" s="77" t="s">
        <v>360</v>
      </c>
      <c r="E66" s="77" t="s">
        <v>361</v>
      </c>
      <c r="F66" s="77" t="s">
        <v>275</v>
      </c>
      <c r="G66" s="22">
        <v>43647</v>
      </c>
      <c r="H66" s="753" t="s">
        <v>362</v>
      </c>
      <c r="I66" s="115" t="s">
        <v>363</v>
      </c>
      <c r="J66" s="77">
        <v>33</v>
      </c>
      <c r="K66" s="77">
        <v>1</v>
      </c>
      <c r="L66" s="18">
        <v>3</v>
      </c>
      <c r="M66" s="92">
        <f t="shared" si="2"/>
        <v>37</v>
      </c>
      <c r="N66" s="18" t="s">
        <v>353</v>
      </c>
    </row>
    <row r="67" ht="24" hidden="1" spans="1:14">
      <c r="A67" s="18">
        <v>120</v>
      </c>
      <c r="B67" s="18" t="s">
        <v>44</v>
      </c>
      <c r="C67" s="110" t="s">
        <v>364</v>
      </c>
      <c r="D67" s="77" t="s">
        <v>365</v>
      </c>
      <c r="E67" s="77" t="s">
        <v>366</v>
      </c>
      <c r="F67" s="77" t="s">
        <v>275</v>
      </c>
      <c r="G67" s="22">
        <v>43647</v>
      </c>
      <c r="H67" s="77" t="s">
        <v>367</v>
      </c>
      <c r="I67" s="115" t="s">
        <v>368</v>
      </c>
      <c r="J67" s="77">
        <v>36</v>
      </c>
      <c r="K67" s="77">
        <v>1</v>
      </c>
      <c r="L67" s="18">
        <v>3</v>
      </c>
      <c r="M67" s="92">
        <f t="shared" si="2"/>
        <v>40</v>
      </c>
      <c r="N67" s="18" t="s">
        <v>353</v>
      </c>
    </row>
    <row r="68" s="1" customFormat="1" ht="24" hidden="1" spans="1:14">
      <c r="A68" s="46">
        <v>122</v>
      </c>
      <c r="B68" s="46" t="s">
        <v>44</v>
      </c>
      <c r="C68" s="110" t="s">
        <v>369</v>
      </c>
      <c r="D68" s="111" t="s">
        <v>370</v>
      </c>
      <c r="E68" s="111" t="s">
        <v>371</v>
      </c>
      <c r="F68" s="111" t="s">
        <v>15</v>
      </c>
      <c r="G68" s="111">
        <v>2016</v>
      </c>
      <c r="H68" s="111" t="s">
        <v>372</v>
      </c>
      <c r="I68" s="115" t="s">
        <v>363</v>
      </c>
      <c r="J68" s="77">
        <v>33</v>
      </c>
      <c r="K68" s="77">
        <v>1</v>
      </c>
      <c r="L68" s="46">
        <v>2</v>
      </c>
      <c r="M68" s="100">
        <f t="shared" si="2"/>
        <v>36</v>
      </c>
      <c r="N68" s="46" t="s">
        <v>353</v>
      </c>
    </row>
    <row r="69" ht="24" hidden="1" spans="1:14">
      <c r="A69" s="18">
        <v>182</v>
      </c>
      <c r="B69" s="18" t="s">
        <v>68</v>
      </c>
      <c r="C69" s="110" t="s">
        <v>373</v>
      </c>
      <c r="D69" s="77" t="s">
        <v>374</v>
      </c>
      <c r="E69" s="77" t="s">
        <v>375</v>
      </c>
      <c r="F69" s="77" t="s">
        <v>376</v>
      </c>
      <c r="G69" s="77" t="s">
        <v>377</v>
      </c>
      <c r="H69" s="77" t="s">
        <v>378</v>
      </c>
      <c r="I69" s="115" t="s">
        <v>352</v>
      </c>
      <c r="J69" s="77">
        <v>51</v>
      </c>
      <c r="K69" s="77">
        <v>1</v>
      </c>
      <c r="L69" s="18">
        <v>3</v>
      </c>
      <c r="M69" s="92">
        <f t="shared" si="2"/>
        <v>55</v>
      </c>
      <c r="N69" s="18" t="s">
        <v>353</v>
      </c>
    </row>
    <row r="70" ht="48" hidden="1" spans="1:14">
      <c r="A70" s="18">
        <v>136</v>
      </c>
      <c r="B70" s="18" t="s">
        <v>59</v>
      </c>
      <c r="C70" s="110" t="s">
        <v>379</v>
      </c>
      <c r="D70" s="77" t="s">
        <v>380</v>
      </c>
      <c r="E70" s="77" t="s">
        <v>381</v>
      </c>
      <c r="F70" s="77" t="s">
        <v>148</v>
      </c>
      <c r="G70" s="112">
        <v>42979</v>
      </c>
      <c r="H70" s="753" t="s">
        <v>382</v>
      </c>
      <c r="I70" s="116" t="s">
        <v>368</v>
      </c>
      <c r="J70" s="77">
        <v>36</v>
      </c>
      <c r="K70" s="77">
        <v>1</v>
      </c>
      <c r="L70" s="18">
        <v>3</v>
      </c>
      <c r="M70" s="92">
        <f t="shared" si="2"/>
        <v>40</v>
      </c>
      <c r="N70" s="18" t="s">
        <v>353</v>
      </c>
    </row>
    <row r="71" ht="24" hidden="1" spans="1:14">
      <c r="A71" s="18">
        <v>119</v>
      </c>
      <c r="B71" s="18" t="s">
        <v>44</v>
      </c>
      <c r="C71" s="110" t="s">
        <v>383</v>
      </c>
      <c r="D71" s="77" t="s">
        <v>384</v>
      </c>
      <c r="E71" s="77" t="s">
        <v>385</v>
      </c>
      <c r="F71" s="77" t="s">
        <v>15</v>
      </c>
      <c r="G71" s="22">
        <v>43709</v>
      </c>
      <c r="H71" s="753" t="s">
        <v>386</v>
      </c>
      <c r="I71" s="116" t="s">
        <v>363</v>
      </c>
      <c r="J71" s="77">
        <v>33</v>
      </c>
      <c r="K71" s="77">
        <v>1</v>
      </c>
      <c r="L71" s="18">
        <v>3</v>
      </c>
      <c r="M71" s="92">
        <f t="shared" si="2"/>
        <v>37</v>
      </c>
      <c r="N71" s="18" t="s">
        <v>353</v>
      </c>
    </row>
    <row r="72" ht="24" hidden="1" spans="1:14">
      <c r="A72" s="18">
        <v>205</v>
      </c>
      <c r="B72" s="18" t="s">
        <v>59</v>
      </c>
      <c r="C72" s="110" t="s">
        <v>387</v>
      </c>
      <c r="D72" s="77" t="s">
        <v>388</v>
      </c>
      <c r="E72" s="77" t="s">
        <v>389</v>
      </c>
      <c r="F72" s="77" t="s">
        <v>390</v>
      </c>
      <c r="G72" s="77" t="s">
        <v>391</v>
      </c>
      <c r="H72" s="753" t="s">
        <v>392</v>
      </c>
      <c r="I72" s="116" t="s">
        <v>393</v>
      </c>
      <c r="J72" s="77">
        <v>51</v>
      </c>
      <c r="K72" s="77">
        <v>1</v>
      </c>
      <c r="L72" s="18">
        <v>3</v>
      </c>
      <c r="M72" s="92">
        <f t="shared" si="2"/>
        <v>55</v>
      </c>
      <c r="N72" s="18" t="s">
        <v>353</v>
      </c>
    </row>
    <row r="73" ht="24" hidden="1" spans="1:15">
      <c r="A73" s="18">
        <v>180</v>
      </c>
      <c r="B73" s="18" t="s">
        <v>68</v>
      </c>
      <c r="C73" s="110" t="s">
        <v>394</v>
      </c>
      <c r="D73" s="77" t="s">
        <v>394</v>
      </c>
      <c r="E73" s="77" t="s">
        <v>395</v>
      </c>
      <c r="F73" s="77" t="s">
        <v>396</v>
      </c>
      <c r="G73" s="77" t="s">
        <v>397</v>
      </c>
      <c r="H73" s="753" t="s">
        <v>398</v>
      </c>
      <c r="I73" s="116" t="s">
        <v>368</v>
      </c>
      <c r="J73" s="77">
        <v>36</v>
      </c>
      <c r="K73" s="77">
        <v>1</v>
      </c>
      <c r="L73" s="18">
        <v>3</v>
      </c>
      <c r="M73" s="92">
        <f t="shared" si="2"/>
        <v>40</v>
      </c>
      <c r="N73" s="18" t="s">
        <v>353</v>
      </c>
      <c r="O73" s="1" t="s">
        <v>114</v>
      </c>
    </row>
    <row r="74" ht="24" hidden="1" spans="1:14">
      <c r="A74" s="18">
        <v>183</v>
      </c>
      <c r="B74" s="18" t="s">
        <v>44</v>
      </c>
      <c r="C74" s="110" t="s">
        <v>399</v>
      </c>
      <c r="D74" s="77" t="s">
        <v>400</v>
      </c>
      <c r="E74" s="77" t="s">
        <v>401</v>
      </c>
      <c r="F74" s="77" t="s">
        <v>306</v>
      </c>
      <c r="G74" s="77" t="s">
        <v>64</v>
      </c>
      <c r="H74" s="77" t="s">
        <v>402</v>
      </c>
      <c r="I74" s="116" t="s">
        <v>363</v>
      </c>
      <c r="J74" s="77">
        <v>33</v>
      </c>
      <c r="K74" s="77">
        <v>1</v>
      </c>
      <c r="L74" s="18">
        <v>3</v>
      </c>
      <c r="M74" s="92">
        <f t="shared" si="2"/>
        <v>37</v>
      </c>
      <c r="N74" s="18" t="s">
        <v>353</v>
      </c>
    </row>
    <row r="75" ht="24" hidden="1" spans="1:14">
      <c r="A75" s="18">
        <v>186</v>
      </c>
      <c r="B75" s="18" t="s">
        <v>44</v>
      </c>
      <c r="C75" s="110" t="s">
        <v>403</v>
      </c>
      <c r="D75" s="77" t="s">
        <v>404</v>
      </c>
      <c r="E75" s="77" t="s">
        <v>405</v>
      </c>
      <c r="F75" s="77" t="s">
        <v>15</v>
      </c>
      <c r="G75" s="77" t="s">
        <v>406</v>
      </c>
      <c r="H75" s="77" t="s">
        <v>407</v>
      </c>
      <c r="I75" s="116" t="s">
        <v>352</v>
      </c>
      <c r="J75" s="77">
        <v>51</v>
      </c>
      <c r="K75" s="77">
        <v>1</v>
      </c>
      <c r="L75" s="18">
        <v>3</v>
      </c>
      <c r="M75" s="92">
        <f t="shared" si="2"/>
        <v>55</v>
      </c>
      <c r="N75" s="18" t="s">
        <v>353</v>
      </c>
    </row>
    <row r="76" ht="24" hidden="1" spans="1:14">
      <c r="A76" s="18">
        <v>123</v>
      </c>
      <c r="B76" s="18" t="s">
        <v>44</v>
      </c>
      <c r="C76" s="110" t="s">
        <v>408</v>
      </c>
      <c r="D76" s="77" t="s">
        <v>409</v>
      </c>
      <c r="E76" s="77" t="s">
        <v>410</v>
      </c>
      <c r="F76" s="77" t="s">
        <v>306</v>
      </c>
      <c r="G76" s="22">
        <v>41334</v>
      </c>
      <c r="H76" s="113">
        <v>9787301220573</v>
      </c>
      <c r="I76" s="116" t="s">
        <v>363</v>
      </c>
      <c r="J76" s="77">
        <v>33</v>
      </c>
      <c r="K76" s="77">
        <v>1</v>
      </c>
      <c r="L76" s="18">
        <v>3</v>
      </c>
      <c r="M76" s="92">
        <f t="shared" si="2"/>
        <v>37</v>
      </c>
      <c r="N76" s="18" t="s">
        <v>353</v>
      </c>
    </row>
    <row r="77" ht="24" hidden="1" spans="1:14">
      <c r="A77" s="18">
        <v>130</v>
      </c>
      <c r="B77" s="18" t="s">
        <v>76</v>
      </c>
      <c r="C77" s="110" t="s">
        <v>411</v>
      </c>
      <c r="D77" s="77" t="s">
        <v>412</v>
      </c>
      <c r="E77" s="77" t="s">
        <v>413</v>
      </c>
      <c r="F77" s="77" t="s">
        <v>129</v>
      </c>
      <c r="G77" s="77" t="s">
        <v>414</v>
      </c>
      <c r="H77" s="113">
        <v>9787302450597</v>
      </c>
      <c r="I77" s="116" t="s">
        <v>352</v>
      </c>
      <c r="J77" s="77">
        <v>51</v>
      </c>
      <c r="K77" s="77">
        <v>1</v>
      </c>
      <c r="L77" s="18">
        <v>3</v>
      </c>
      <c r="M77" s="92">
        <f t="shared" si="2"/>
        <v>55</v>
      </c>
      <c r="N77" s="18" t="s">
        <v>353</v>
      </c>
    </row>
    <row r="78" ht="36" hidden="1" spans="1:14">
      <c r="A78" s="18">
        <v>218</v>
      </c>
      <c r="B78" s="18" t="s">
        <v>68</v>
      </c>
      <c r="C78" s="110" t="s">
        <v>415</v>
      </c>
      <c r="D78" s="77" t="s">
        <v>416</v>
      </c>
      <c r="E78" s="77" t="s">
        <v>417</v>
      </c>
      <c r="F78" s="77" t="s">
        <v>418</v>
      </c>
      <c r="G78" s="77" t="s">
        <v>419</v>
      </c>
      <c r="H78" s="77" t="s">
        <v>420</v>
      </c>
      <c r="I78" s="116" t="s">
        <v>352</v>
      </c>
      <c r="J78" s="77">
        <v>51</v>
      </c>
      <c r="K78" s="77">
        <v>1</v>
      </c>
      <c r="L78" s="18">
        <v>3</v>
      </c>
      <c r="M78" s="92">
        <f t="shared" si="2"/>
        <v>55</v>
      </c>
      <c r="N78" s="18" t="s">
        <v>353</v>
      </c>
    </row>
    <row r="79" ht="24" hidden="1" spans="1:14">
      <c r="A79" s="18">
        <v>237</v>
      </c>
      <c r="B79" s="18" t="s">
        <v>309</v>
      </c>
      <c r="C79" s="110" t="s">
        <v>421</v>
      </c>
      <c r="D79" s="77" t="s">
        <v>422</v>
      </c>
      <c r="E79" s="77" t="s">
        <v>423</v>
      </c>
      <c r="F79" s="77" t="s">
        <v>424</v>
      </c>
      <c r="G79" s="77" t="s">
        <v>425</v>
      </c>
      <c r="H79" s="77" t="s">
        <v>426</v>
      </c>
      <c r="I79" s="117" t="s">
        <v>368</v>
      </c>
      <c r="J79" s="77">
        <v>36</v>
      </c>
      <c r="K79" s="77">
        <v>1</v>
      </c>
      <c r="L79" s="18">
        <v>3</v>
      </c>
      <c r="M79" s="92">
        <f t="shared" si="2"/>
        <v>40</v>
      </c>
      <c r="N79" s="18" t="s">
        <v>353</v>
      </c>
    </row>
    <row r="80" ht="24" hidden="1" spans="1:15">
      <c r="A80" s="18">
        <v>181</v>
      </c>
      <c r="B80" s="18" t="s">
        <v>68</v>
      </c>
      <c r="C80" s="110" t="s">
        <v>427</v>
      </c>
      <c r="D80" s="77" t="s">
        <v>428</v>
      </c>
      <c r="E80" s="77" t="s">
        <v>429</v>
      </c>
      <c r="F80" s="77" t="s">
        <v>430</v>
      </c>
      <c r="G80" s="22">
        <v>38961</v>
      </c>
      <c r="H80" s="753" t="s">
        <v>431</v>
      </c>
      <c r="I80" s="116" t="s">
        <v>368</v>
      </c>
      <c r="J80" s="77">
        <v>36</v>
      </c>
      <c r="K80" s="77">
        <v>1</v>
      </c>
      <c r="L80" s="18">
        <v>3</v>
      </c>
      <c r="M80" s="92">
        <f t="shared" si="2"/>
        <v>40</v>
      </c>
      <c r="N80" s="18" t="s">
        <v>353</v>
      </c>
      <c r="O80" s="1" t="s">
        <v>114</v>
      </c>
    </row>
    <row r="81" ht="24" hidden="1" spans="1:14">
      <c r="A81" s="18">
        <v>131</v>
      </c>
      <c r="B81" s="18" t="s">
        <v>76</v>
      </c>
      <c r="C81" s="110" t="s">
        <v>432</v>
      </c>
      <c r="D81" s="77" t="s">
        <v>433</v>
      </c>
      <c r="E81" s="77" t="s">
        <v>434</v>
      </c>
      <c r="F81" s="77" t="s">
        <v>435</v>
      </c>
      <c r="G81" s="77" t="s">
        <v>436</v>
      </c>
      <c r="H81" s="77" t="s">
        <v>437</v>
      </c>
      <c r="I81" s="116" t="s">
        <v>352</v>
      </c>
      <c r="J81" s="77">
        <v>51</v>
      </c>
      <c r="K81" s="77">
        <v>1</v>
      </c>
      <c r="L81" s="18">
        <v>3</v>
      </c>
      <c r="M81" s="92">
        <f t="shared" si="2"/>
        <v>55</v>
      </c>
      <c r="N81" s="18" t="s">
        <v>353</v>
      </c>
    </row>
    <row r="82" s="3" customFormat="1" ht="24" hidden="1" spans="1:14">
      <c r="A82" s="88"/>
      <c r="B82" s="88" t="s">
        <v>68</v>
      </c>
      <c r="C82" s="89" t="s">
        <v>348</v>
      </c>
      <c r="D82" s="90" t="s">
        <v>349</v>
      </c>
      <c r="E82" s="90"/>
      <c r="F82" s="90" t="s">
        <v>350</v>
      </c>
      <c r="G82" s="90"/>
      <c r="H82" s="754" t="s">
        <v>351</v>
      </c>
      <c r="I82" s="109" t="s">
        <v>438</v>
      </c>
      <c r="J82" s="109">
        <v>20</v>
      </c>
      <c r="K82" s="109">
        <v>1</v>
      </c>
      <c r="L82" s="88">
        <v>2</v>
      </c>
      <c r="M82" s="88">
        <f t="shared" si="2"/>
        <v>23</v>
      </c>
      <c r="N82" s="88" t="s">
        <v>353</v>
      </c>
    </row>
    <row r="83" ht="24" hidden="1" spans="1:14">
      <c r="A83" s="18">
        <v>133</v>
      </c>
      <c r="B83" s="18" t="s">
        <v>59</v>
      </c>
      <c r="C83" s="110" t="s">
        <v>354</v>
      </c>
      <c r="D83" s="77" t="s">
        <v>355</v>
      </c>
      <c r="E83" s="77" t="s">
        <v>356</v>
      </c>
      <c r="F83" s="77" t="s">
        <v>148</v>
      </c>
      <c r="G83" s="77" t="s">
        <v>357</v>
      </c>
      <c r="H83" s="77" t="s">
        <v>358</v>
      </c>
      <c r="I83" s="116" t="s">
        <v>439</v>
      </c>
      <c r="J83" s="77">
        <v>58</v>
      </c>
      <c r="K83" s="77">
        <v>1</v>
      </c>
      <c r="L83" s="18">
        <v>3</v>
      </c>
      <c r="M83" s="92">
        <f t="shared" si="2"/>
        <v>62</v>
      </c>
      <c r="N83" s="18" t="s">
        <v>353</v>
      </c>
    </row>
    <row r="84" ht="24" hidden="1" spans="1:14">
      <c r="A84" s="18">
        <v>187</v>
      </c>
      <c r="B84" s="18" t="s">
        <v>44</v>
      </c>
      <c r="C84" s="110" t="s">
        <v>359</v>
      </c>
      <c r="D84" s="77" t="s">
        <v>360</v>
      </c>
      <c r="E84" s="77" t="s">
        <v>361</v>
      </c>
      <c r="F84" s="77" t="s">
        <v>275</v>
      </c>
      <c r="G84" s="77" t="s">
        <v>440</v>
      </c>
      <c r="H84" s="753" t="s">
        <v>362</v>
      </c>
      <c r="I84" s="116" t="s">
        <v>438</v>
      </c>
      <c r="J84" s="77">
        <v>20</v>
      </c>
      <c r="K84" s="77">
        <v>1</v>
      </c>
      <c r="L84" s="18">
        <v>2</v>
      </c>
      <c r="M84" s="92">
        <f t="shared" si="2"/>
        <v>23</v>
      </c>
      <c r="N84" s="18" t="s">
        <v>353</v>
      </c>
    </row>
    <row r="85" ht="24" hidden="1" spans="1:14">
      <c r="A85" s="18">
        <v>120</v>
      </c>
      <c r="B85" s="18" t="s">
        <v>44</v>
      </c>
      <c r="C85" s="110" t="s">
        <v>364</v>
      </c>
      <c r="D85" s="77" t="s">
        <v>365</v>
      </c>
      <c r="E85" s="77" t="s">
        <v>366</v>
      </c>
      <c r="F85" s="77" t="s">
        <v>275</v>
      </c>
      <c r="G85" s="22">
        <v>43647</v>
      </c>
      <c r="H85" s="77" t="s">
        <v>367</v>
      </c>
      <c r="I85" s="116" t="s">
        <v>441</v>
      </c>
      <c r="J85" s="77">
        <v>73</v>
      </c>
      <c r="K85" s="77">
        <v>1</v>
      </c>
      <c r="L85" s="18">
        <v>3</v>
      </c>
      <c r="M85" s="92">
        <f t="shared" si="2"/>
        <v>77</v>
      </c>
      <c r="N85" s="18" t="s">
        <v>353</v>
      </c>
    </row>
    <row r="86" s="1" customFormat="1" ht="24" hidden="1" spans="1:14">
      <c r="A86" s="46">
        <v>122</v>
      </c>
      <c r="B86" s="46" t="s">
        <v>44</v>
      </c>
      <c r="C86" s="110" t="s">
        <v>369</v>
      </c>
      <c r="D86" s="111" t="s">
        <v>370</v>
      </c>
      <c r="E86" s="111" t="s">
        <v>371</v>
      </c>
      <c r="F86" s="111" t="s">
        <v>15</v>
      </c>
      <c r="G86" s="111">
        <v>2016</v>
      </c>
      <c r="H86" s="111" t="s">
        <v>372</v>
      </c>
      <c r="I86" s="116" t="s">
        <v>439</v>
      </c>
      <c r="J86" s="77">
        <v>58</v>
      </c>
      <c r="K86" s="77">
        <v>1</v>
      </c>
      <c r="L86" s="46">
        <v>2</v>
      </c>
      <c r="M86" s="100">
        <f t="shared" si="2"/>
        <v>61</v>
      </c>
      <c r="N86" s="46" t="s">
        <v>353</v>
      </c>
    </row>
    <row r="87" ht="24" hidden="1" spans="1:14">
      <c r="A87" s="18">
        <v>182</v>
      </c>
      <c r="B87" s="18" t="s">
        <v>68</v>
      </c>
      <c r="C87" s="110" t="s">
        <v>373</v>
      </c>
      <c r="D87" s="77" t="s">
        <v>374</v>
      </c>
      <c r="E87" s="77" t="s">
        <v>375</v>
      </c>
      <c r="F87" s="77" t="s">
        <v>376</v>
      </c>
      <c r="G87" s="77" t="s">
        <v>377</v>
      </c>
      <c r="H87" s="77" t="s">
        <v>378</v>
      </c>
      <c r="I87" s="116" t="s">
        <v>438</v>
      </c>
      <c r="J87" s="77">
        <v>20</v>
      </c>
      <c r="K87" s="77">
        <v>1</v>
      </c>
      <c r="L87" s="18">
        <v>2</v>
      </c>
      <c r="M87" s="92">
        <f t="shared" si="2"/>
        <v>23</v>
      </c>
      <c r="N87" s="18" t="s">
        <v>353</v>
      </c>
    </row>
    <row r="88" ht="24" hidden="1" spans="1:14">
      <c r="A88" s="18">
        <v>229</v>
      </c>
      <c r="B88" s="18" t="s">
        <v>68</v>
      </c>
      <c r="C88" s="110" t="s">
        <v>185</v>
      </c>
      <c r="D88" s="77" t="s">
        <v>185</v>
      </c>
      <c r="E88" s="77" t="s">
        <v>442</v>
      </c>
      <c r="F88" s="77" t="s">
        <v>443</v>
      </c>
      <c r="G88" s="77" t="s">
        <v>444</v>
      </c>
      <c r="H88" s="753" t="s">
        <v>445</v>
      </c>
      <c r="I88" s="116" t="s">
        <v>439</v>
      </c>
      <c r="J88" s="118">
        <v>58</v>
      </c>
      <c r="K88" s="118">
        <v>1</v>
      </c>
      <c r="L88" s="18">
        <v>3</v>
      </c>
      <c r="M88" s="92">
        <f t="shared" si="2"/>
        <v>62</v>
      </c>
      <c r="N88" s="18" t="s">
        <v>353</v>
      </c>
    </row>
    <row r="89" ht="24" hidden="1" spans="1:14">
      <c r="A89" s="18">
        <v>119</v>
      </c>
      <c r="B89" s="18" t="s">
        <v>44</v>
      </c>
      <c r="C89" s="110" t="s">
        <v>383</v>
      </c>
      <c r="D89" s="77" t="s">
        <v>384</v>
      </c>
      <c r="E89" s="77" t="s">
        <v>385</v>
      </c>
      <c r="F89" s="77" t="s">
        <v>15</v>
      </c>
      <c r="G89" s="22">
        <v>43709</v>
      </c>
      <c r="H89" s="753" t="s">
        <v>386</v>
      </c>
      <c r="I89" s="116" t="s">
        <v>446</v>
      </c>
      <c r="J89" s="77">
        <v>58</v>
      </c>
      <c r="K89" s="77">
        <v>1</v>
      </c>
      <c r="L89" s="18">
        <v>3</v>
      </c>
      <c r="M89" s="92">
        <f t="shared" si="2"/>
        <v>62</v>
      </c>
      <c r="N89" s="18" t="s">
        <v>353</v>
      </c>
    </row>
    <row r="90" ht="24" hidden="1" spans="1:14">
      <c r="A90" s="18">
        <v>186</v>
      </c>
      <c r="B90" s="18" t="s">
        <v>44</v>
      </c>
      <c r="C90" s="110" t="s">
        <v>403</v>
      </c>
      <c r="D90" s="77" t="s">
        <v>404</v>
      </c>
      <c r="E90" s="77" t="s">
        <v>405</v>
      </c>
      <c r="F90" s="77" t="s">
        <v>15</v>
      </c>
      <c r="G90" s="77" t="s">
        <v>406</v>
      </c>
      <c r="H90" s="77" t="s">
        <v>407</v>
      </c>
      <c r="I90" s="116" t="s">
        <v>438</v>
      </c>
      <c r="J90" s="119">
        <v>20</v>
      </c>
      <c r="K90" s="119">
        <v>1</v>
      </c>
      <c r="L90" s="18">
        <v>2</v>
      </c>
      <c r="M90" s="92">
        <f t="shared" si="2"/>
        <v>23</v>
      </c>
      <c r="N90" s="18" t="s">
        <v>353</v>
      </c>
    </row>
    <row r="91" ht="24" hidden="1" spans="1:14">
      <c r="A91" s="18">
        <v>205</v>
      </c>
      <c r="B91" s="18" t="s">
        <v>59</v>
      </c>
      <c r="C91" s="110" t="s">
        <v>387</v>
      </c>
      <c r="D91" s="77" t="s">
        <v>388</v>
      </c>
      <c r="E91" s="77" t="s">
        <v>389</v>
      </c>
      <c r="F91" s="77" t="s">
        <v>390</v>
      </c>
      <c r="G91" s="112">
        <v>41122</v>
      </c>
      <c r="H91" s="753" t="s">
        <v>392</v>
      </c>
      <c r="I91" s="116" t="s">
        <v>447</v>
      </c>
      <c r="J91" s="77">
        <v>20</v>
      </c>
      <c r="K91" s="77">
        <v>1</v>
      </c>
      <c r="L91" s="18">
        <v>2</v>
      </c>
      <c r="M91" s="92">
        <f t="shared" si="2"/>
        <v>23</v>
      </c>
      <c r="N91" s="18" t="s">
        <v>353</v>
      </c>
    </row>
    <row r="92" ht="24" hidden="1" spans="1:14">
      <c r="A92" s="18">
        <v>131</v>
      </c>
      <c r="B92" s="18" t="s">
        <v>76</v>
      </c>
      <c r="C92" s="110" t="s">
        <v>432</v>
      </c>
      <c r="D92" s="77" t="s">
        <v>433</v>
      </c>
      <c r="E92" s="77" t="s">
        <v>434</v>
      </c>
      <c r="F92" s="77" t="s">
        <v>435</v>
      </c>
      <c r="G92" s="22">
        <v>40725</v>
      </c>
      <c r="H92" s="77" t="s">
        <v>437</v>
      </c>
      <c r="I92" s="116" t="s">
        <v>438</v>
      </c>
      <c r="J92" s="77">
        <v>20</v>
      </c>
      <c r="K92" s="77">
        <v>1</v>
      </c>
      <c r="L92" s="18">
        <v>2</v>
      </c>
      <c r="M92" s="92">
        <f t="shared" si="2"/>
        <v>23</v>
      </c>
      <c r="N92" s="18" t="s">
        <v>353</v>
      </c>
    </row>
    <row r="93" ht="24" hidden="1" spans="1:14">
      <c r="A93" s="18">
        <v>175</v>
      </c>
      <c r="B93" s="18" t="s">
        <v>76</v>
      </c>
      <c r="C93" s="110" t="s">
        <v>411</v>
      </c>
      <c r="D93" s="77" t="s">
        <v>412</v>
      </c>
      <c r="E93" s="77" t="s">
        <v>413</v>
      </c>
      <c r="F93" s="77" t="s">
        <v>129</v>
      </c>
      <c r="G93" s="77" t="s">
        <v>414</v>
      </c>
      <c r="H93" s="113">
        <v>9787302450597</v>
      </c>
      <c r="I93" s="116" t="s">
        <v>438</v>
      </c>
      <c r="J93" s="77">
        <v>20</v>
      </c>
      <c r="K93" s="77">
        <v>1</v>
      </c>
      <c r="L93" s="18">
        <v>2</v>
      </c>
      <c r="M93" s="92">
        <f t="shared" si="2"/>
        <v>23</v>
      </c>
      <c r="N93" s="18" t="s">
        <v>353</v>
      </c>
    </row>
    <row r="94" ht="24" hidden="1" spans="1:14">
      <c r="A94" s="18">
        <v>123</v>
      </c>
      <c r="B94" s="18" t="s">
        <v>44</v>
      </c>
      <c r="C94" s="110" t="s">
        <v>408</v>
      </c>
      <c r="D94" s="77" t="s">
        <v>409</v>
      </c>
      <c r="E94" s="77" t="s">
        <v>410</v>
      </c>
      <c r="F94" s="77" t="s">
        <v>306</v>
      </c>
      <c r="G94" s="22">
        <v>41334</v>
      </c>
      <c r="H94" s="113">
        <v>9787301220573</v>
      </c>
      <c r="I94" s="116" t="s">
        <v>439</v>
      </c>
      <c r="J94" s="77">
        <v>58</v>
      </c>
      <c r="K94" s="77">
        <v>1</v>
      </c>
      <c r="L94" s="18">
        <v>3</v>
      </c>
      <c r="M94" s="92">
        <f t="shared" si="2"/>
        <v>62</v>
      </c>
      <c r="N94" s="18" t="s">
        <v>353</v>
      </c>
    </row>
    <row r="95" ht="48" hidden="1" spans="1:14">
      <c r="A95" s="18">
        <v>136</v>
      </c>
      <c r="B95" s="18" t="s">
        <v>59</v>
      </c>
      <c r="C95" s="110" t="s">
        <v>379</v>
      </c>
      <c r="D95" s="77" t="s">
        <v>380</v>
      </c>
      <c r="E95" s="77" t="s">
        <v>381</v>
      </c>
      <c r="F95" s="77" t="s">
        <v>148</v>
      </c>
      <c r="G95" s="112">
        <v>42979</v>
      </c>
      <c r="H95" s="753" t="s">
        <v>382</v>
      </c>
      <c r="I95" s="116" t="s">
        <v>441</v>
      </c>
      <c r="J95" s="120">
        <v>73</v>
      </c>
      <c r="K95" s="120">
        <v>1</v>
      </c>
      <c r="L95" s="18">
        <v>3</v>
      </c>
      <c r="M95" s="92">
        <f t="shared" si="2"/>
        <v>77</v>
      </c>
      <c r="N95" s="18" t="s">
        <v>353</v>
      </c>
    </row>
    <row r="96" ht="36" hidden="1" spans="1:14">
      <c r="A96" s="18">
        <v>237</v>
      </c>
      <c r="B96" s="18" t="s">
        <v>309</v>
      </c>
      <c r="C96" s="110" t="s">
        <v>421</v>
      </c>
      <c r="D96" s="77" t="s">
        <v>422</v>
      </c>
      <c r="E96" s="77" t="s">
        <v>423</v>
      </c>
      <c r="F96" s="77" t="s">
        <v>448</v>
      </c>
      <c r="G96" s="22">
        <v>42767</v>
      </c>
      <c r="H96" s="77" t="s">
        <v>426</v>
      </c>
      <c r="I96" s="117" t="s">
        <v>441</v>
      </c>
      <c r="J96" s="77">
        <v>73</v>
      </c>
      <c r="K96" s="77">
        <v>1</v>
      </c>
      <c r="L96" s="18">
        <v>3</v>
      </c>
      <c r="M96" s="92">
        <f t="shared" si="2"/>
        <v>77</v>
      </c>
      <c r="N96" s="18" t="s">
        <v>353</v>
      </c>
    </row>
    <row r="97" ht="24" hidden="1" spans="1:15">
      <c r="A97" s="18">
        <v>181</v>
      </c>
      <c r="B97" s="18" t="s">
        <v>68</v>
      </c>
      <c r="C97" s="110" t="s">
        <v>427</v>
      </c>
      <c r="D97" s="77" t="s">
        <v>428</v>
      </c>
      <c r="E97" s="77" t="s">
        <v>429</v>
      </c>
      <c r="F97" s="77" t="s">
        <v>430</v>
      </c>
      <c r="G97" s="22">
        <v>38961</v>
      </c>
      <c r="H97" s="753" t="s">
        <v>431</v>
      </c>
      <c r="I97" s="116" t="s">
        <v>441</v>
      </c>
      <c r="J97" s="77">
        <v>73</v>
      </c>
      <c r="K97" s="77">
        <v>1</v>
      </c>
      <c r="L97" s="18">
        <v>3</v>
      </c>
      <c r="M97" s="92">
        <f t="shared" ref="M97:M128" si="3">J97+K97+L97</f>
        <v>77</v>
      </c>
      <c r="N97" s="18" t="s">
        <v>353</v>
      </c>
      <c r="O97" s="1" t="s">
        <v>114</v>
      </c>
    </row>
    <row r="98" ht="24" hidden="1" spans="1:14">
      <c r="A98" s="18">
        <v>134</v>
      </c>
      <c r="B98" s="18" t="s">
        <v>59</v>
      </c>
      <c r="C98" s="110" t="s">
        <v>449</v>
      </c>
      <c r="D98" s="77" t="s">
        <v>450</v>
      </c>
      <c r="E98" s="77" t="s">
        <v>451</v>
      </c>
      <c r="F98" s="77" t="s">
        <v>452</v>
      </c>
      <c r="G98" s="77" t="s">
        <v>453</v>
      </c>
      <c r="H98" s="77" t="s">
        <v>454</v>
      </c>
      <c r="I98" s="116" t="s">
        <v>455</v>
      </c>
      <c r="J98" s="77">
        <v>125</v>
      </c>
      <c r="K98" s="77">
        <v>2</v>
      </c>
      <c r="L98" s="18">
        <v>3</v>
      </c>
      <c r="M98" s="92">
        <f t="shared" si="3"/>
        <v>130</v>
      </c>
      <c r="N98" s="18" t="s">
        <v>353</v>
      </c>
    </row>
    <row r="99" ht="36" hidden="1" spans="1:14">
      <c r="A99" s="18">
        <v>203</v>
      </c>
      <c r="B99" s="18" t="s">
        <v>59</v>
      </c>
      <c r="C99" s="110" t="s">
        <v>456</v>
      </c>
      <c r="D99" s="77" t="s">
        <v>457</v>
      </c>
      <c r="E99" s="77" t="s">
        <v>458</v>
      </c>
      <c r="F99" s="77" t="s">
        <v>148</v>
      </c>
      <c r="G99" s="77" t="s">
        <v>459</v>
      </c>
      <c r="H99" s="77" t="s">
        <v>460</v>
      </c>
      <c r="I99" s="116" t="s">
        <v>461</v>
      </c>
      <c r="J99" s="77">
        <v>55</v>
      </c>
      <c r="K99" s="77">
        <v>1</v>
      </c>
      <c r="L99" s="18">
        <v>3</v>
      </c>
      <c r="M99" s="92">
        <f t="shared" si="3"/>
        <v>59</v>
      </c>
      <c r="N99" s="18" t="s">
        <v>353</v>
      </c>
    </row>
    <row r="100" ht="24" hidden="1" spans="1:14">
      <c r="A100" s="18">
        <v>176</v>
      </c>
      <c r="B100" s="18" t="s">
        <v>59</v>
      </c>
      <c r="C100" s="110" t="s">
        <v>462</v>
      </c>
      <c r="D100" s="77" t="s">
        <v>463</v>
      </c>
      <c r="E100" s="77" t="s">
        <v>464</v>
      </c>
      <c r="F100" s="77" t="s">
        <v>465</v>
      </c>
      <c r="G100" s="77" t="s">
        <v>466</v>
      </c>
      <c r="H100" s="753" t="s">
        <v>467</v>
      </c>
      <c r="I100" s="116" t="s">
        <v>468</v>
      </c>
      <c r="J100" s="77">
        <v>126</v>
      </c>
      <c r="K100" s="77">
        <v>1</v>
      </c>
      <c r="L100" s="18">
        <v>3</v>
      </c>
      <c r="M100" s="92">
        <f t="shared" si="3"/>
        <v>130</v>
      </c>
      <c r="N100" s="18" t="s">
        <v>353</v>
      </c>
    </row>
    <row r="101" ht="24" hidden="1" spans="1:14">
      <c r="A101" s="18">
        <v>128</v>
      </c>
      <c r="B101" s="18" t="s">
        <v>76</v>
      </c>
      <c r="C101" s="110" t="s">
        <v>469</v>
      </c>
      <c r="D101" s="77" t="s">
        <v>470</v>
      </c>
      <c r="E101" s="77" t="s">
        <v>471</v>
      </c>
      <c r="F101" s="77" t="s">
        <v>472</v>
      </c>
      <c r="G101" s="77" t="s">
        <v>473</v>
      </c>
      <c r="H101" s="77" t="s">
        <v>474</v>
      </c>
      <c r="I101" s="116" t="s">
        <v>475</v>
      </c>
      <c r="J101" s="77">
        <v>117</v>
      </c>
      <c r="K101" s="77">
        <v>1</v>
      </c>
      <c r="L101" s="18">
        <v>3</v>
      </c>
      <c r="M101" s="92">
        <f t="shared" si="3"/>
        <v>121</v>
      </c>
      <c r="N101" s="18" t="s">
        <v>353</v>
      </c>
    </row>
    <row r="102" ht="24" hidden="1" spans="1:14">
      <c r="A102" s="18">
        <v>202</v>
      </c>
      <c r="B102" s="18" t="s">
        <v>59</v>
      </c>
      <c r="C102" s="110" t="s">
        <v>476</v>
      </c>
      <c r="D102" s="77" t="s">
        <v>477</v>
      </c>
      <c r="E102" s="77" t="s">
        <v>478</v>
      </c>
      <c r="F102" s="77" t="s">
        <v>148</v>
      </c>
      <c r="G102" s="77" t="s">
        <v>479</v>
      </c>
      <c r="H102" s="753" t="s">
        <v>480</v>
      </c>
      <c r="I102" s="116" t="s">
        <v>468</v>
      </c>
      <c r="J102" s="77">
        <v>126</v>
      </c>
      <c r="K102" s="77">
        <v>1</v>
      </c>
      <c r="L102" s="18">
        <v>3</v>
      </c>
      <c r="M102" s="92">
        <f t="shared" si="3"/>
        <v>130</v>
      </c>
      <c r="N102" s="18" t="s">
        <v>353</v>
      </c>
    </row>
    <row r="103" ht="24" hidden="1" spans="1:14">
      <c r="A103" s="18">
        <v>207</v>
      </c>
      <c r="B103" s="18" t="s">
        <v>59</v>
      </c>
      <c r="C103" s="110" t="s">
        <v>481</v>
      </c>
      <c r="D103" s="77" t="s">
        <v>482</v>
      </c>
      <c r="E103" s="77" t="s">
        <v>483</v>
      </c>
      <c r="F103" s="77" t="s">
        <v>148</v>
      </c>
      <c r="G103" s="22">
        <v>42401</v>
      </c>
      <c r="H103" s="77" t="s">
        <v>484</v>
      </c>
      <c r="I103" s="116" t="s">
        <v>485</v>
      </c>
      <c r="J103" s="77">
        <v>29</v>
      </c>
      <c r="K103" s="77">
        <v>1</v>
      </c>
      <c r="L103" s="18">
        <v>3</v>
      </c>
      <c r="M103" s="92">
        <f t="shared" si="3"/>
        <v>33</v>
      </c>
      <c r="N103" s="18" t="s">
        <v>353</v>
      </c>
    </row>
    <row r="104" ht="24" hidden="1" spans="1:14">
      <c r="A104" s="18">
        <v>216</v>
      </c>
      <c r="B104" s="18" t="s">
        <v>68</v>
      </c>
      <c r="C104" s="110" t="s">
        <v>486</v>
      </c>
      <c r="D104" s="77" t="s">
        <v>487</v>
      </c>
      <c r="E104" s="77" t="s">
        <v>488</v>
      </c>
      <c r="F104" s="77" t="s">
        <v>175</v>
      </c>
      <c r="G104" s="112">
        <v>39934</v>
      </c>
      <c r="H104" s="753" t="s">
        <v>489</v>
      </c>
      <c r="I104" s="116" t="s">
        <v>490</v>
      </c>
      <c r="J104" s="77">
        <v>36</v>
      </c>
      <c r="K104" s="77">
        <v>1</v>
      </c>
      <c r="L104" s="18">
        <v>3</v>
      </c>
      <c r="M104" s="92">
        <f t="shared" si="3"/>
        <v>40</v>
      </c>
      <c r="N104" s="18" t="s">
        <v>353</v>
      </c>
    </row>
    <row r="105" s="4" customFormat="1" ht="24" hidden="1" spans="1:14">
      <c r="A105" s="46">
        <v>217</v>
      </c>
      <c r="B105" s="18" t="s">
        <v>68</v>
      </c>
      <c r="C105" s="110" t="s">
        <v>491</v>
      </c>
      <c r="D105" s="77" t="s">
        <v>492</v>
      </c>
      <c r="E105" s="77" t="s">
        <v>493</v>
      </c>
      <c r="F105" s="77" t="s">
        <v>472</v>
      </c>
      <c r="G105" s="77">
        <v>2015</v>
      </c>
      <c r="H105" s="753" t="s">
        <v>494</v>
      </c>
      <c r="I105" s="116" t="s">
        <v>495</v>
      </c>
      <c r="J105" s="77">
        <v>30</v>
      </c>
      <c r="K105" s="77">
        <v>1</v>
      </c>
      <c r="L105" s="46">
        <v>3</v>
      </c>
      <c r="M105" s="100">
        <v>34</v>
      </c>
      <c r="N105" s="46" t="s">
        <v>353</v>
      </c>
    </row>
    <row r="106" ht="24" hidden="1" spans="1:14">
      <c r="A106" s="18">
        <v>215</v>
      </c>
      <c r="B106" s="18" t="s">
        <v>68</v>
      </c>
      <c r="C106" s="110" t="s">
        <v>496</v>
      </c>
      <c r="D106" s="77" t="s">
        <v>497</v>
      </c>
      <c r="E106" s="77" t="s">
        <v>498</v>
      </c>
      <c r="F106" s="77" t="s">
        <v>175</v>
      </c>
      <c r="G106" s="77" t="s">
        <v>499</v>
      </c>
      <c r="H106" s="77" t="s">
        <v>500</v>
      </c>
      <c r="I106" s="116" t="s">
        <v>475</v>
      </c>
      <c r="J106" s="77">
        <v>117</v>
      </c>
      <c r="K106" s="77">
        <v>2</v>
      </c>
      <c r="L106" s="18">
        <v>3</v>
      </c>
      <c r="M106" s="92">
        <f t="shared" si="3"/>
        <v>122</v>
      </c>
      <c r="N106" s="18" t="s">
        <v>353</v>
      </c>
    </row>
    <row r="107" ht="24" hidden="1" spans="1:14">
      <c r="A107" s="18">
        <v>119</v>
      </c>
      <c r="B107" s="18" t="s">
        <v>44</v>
      </c>
      <c r="C107" s="110" t="s">
        <v>383</v>
      </c>
      <c r="D107" s="77" t="s">
        <v>384</v>
      </c>
      <c r="E107" s="77" t="s">
        <v>385</v>
      </c>
      <c r="F107" s="77" t="s">
        <v>15</v>
      </c>
      <c r="G107" s="77" t="s">
        <v>501</v>
      </c>
      <c r="H107" s="77" t="s">
        <v>386</v>
      </c>
      <c r="I107" s="116" t="s">
        <v>502</v>
      </c>
      <c r="J107" s="77">
        <v>33</v>
      </c>
      <c r="K107" s="77">
        <v>1</v>
      </c>
      <c r="L107" s="18">
        <v>3</v>
      </c>
      <c r="M107" s="92">
        <f t="shared" si="3"/>
        <v>37</v>
      </c>
      <c r="N107" s="18" t="s">
        <v>353</v>
      </c>
    </row>
    <row r="108" ht="24" hidden="1" spans="1:15">
      <c r="A108" s="18">
        <v>179</v>
      </c>
      <c r="B108" s="18" t="s">
        <v>68</v>
      </c>
      <c r="C108" s="110" t="s">
        <v>503</v>
      </c>
      <c r="D108" s="77" t="s">
        <v>504</v>
      </c>
      <c r="E108" s="77" t="s">
        <v>505</v>
      </c>
      <c r="F108" s="77" t="s">
        <v>243</v>
      </c>
      <c r="G108" s="77" t="s">
        <v>506</v>
      </c>
      <c r="H108" s="77" t="s">
        <v>507</v>
      </c>
      <c r="I108" s="116" t="s">
        <v>468</v>
      </c>
      <c r="J108" s="77">
        <v>126</v>
      </c>
      <c r="K108" s="77">
        <v>1</v>
      </c>
      <c r="L108" s="18">
        <v>3</v>
      </c>
      <c r="M108" s="92">
        <f t="shared" si="3"/>
        <v>130</v>
      </c>
      <c r="N108" s="18" t="s">
        <v>353</v>
      </c>
      <c r="O108" t="s">
        <v>114</v>
      </c>
    </row>
    <row r="109" ht="24" hidden="1" spans="1:14">
      <c r="A109" s="18">
        <v>126</v>
      </c>
      <c r="B109" s="18" t="s">
        <v>309</v>
      </c>
      <c r="C109" s="110" t="s">
        <v>508</v>
      </c>
      <c r="D109" s="77" t="s">
        <v>509</v>
      </c>
      <c r="E109" s="77" t="s">
        <v>510</v>
      </c>
      <c r="F109" s="77" t="s">
        <v>56</v>
      </c>
      <c r="G109" s="77" t="s">
        <v>511</v>
      </c>
      <c r="H109" s="77" t="s">
        <v>512</v>
      </c>
      <c r="I109" s="116" t="s">
        <v>475</v>
      </c>
      <c r="J109" s="77">
        <v>117</v>
      </c>
      <c r="K109" s="77">
        <v>1</v>
      </c>
      <c r="L109" s="18">
        <v>3</v>
      </c>
      <c r="M109" s="92">
        <f t="shared" si="3"/>
        <v>121</v>
      </c>
      <c r="N109" s="18" t="s">
        <v>353</v>
      </c>
    </row>
    <row r="110" ht="24" hidden="1" spans="1:14">
      <c r="A110" s="18">
        <v>187</v>
      </c>
      <c r="B110" s="18" t="s">
        <v>44</v>
      </c>
      <c r="C110" s="110" t="s">
        <v>513</v>
      </c>
      <c r="D110" s="77" t="s">
        <v>360</v>
      </c>
      <c r="E110" s="77" t="s">
        <v>361</v>
      </c>
      <c r="F110" s="77" t="s">
        <v>275</v>
      </c>
      <c r="G110" s="77" t="s">
        <v>514</v>
      </c>
      <c r="H110" s="77" t="s">
        <v>362</v>
      </c>
      <c r="I110" s="116" t="s">
        <v>502</v>
      </c>
      <c r="J110" s="77">
        <v>33</v>
      </c>
      <c r="K110" s="77">
        <v>1</v>
      </c>
      <c r="L110" s="18">
        <v>3</v>
      </c>
      <c r="M110" s="92">
        <f t="shared" si="3"/>
        <v>37</v>
      </c>
      <c r="N110" s="18" t="s">
        <v>353</v>
      </c>
    </row>
    <row r="111" s="1" customFormat="1" ht="48" hidden="1" spans="1:14">
      <c r="A111" s="46">
        <v>127</v>
      </c>
      <c r="B111" s="46" t="s">
        <v>76</v>
      </c>
      <c r="C111" s="110" t="s">
        <v>515</v>
      </c>
      <c r="D111" s="77" t="s">
        <v>516</v>
      </c>
      <c r="E111" s="77" t="s">
        <v>517</v>
      </c>
      <c r="F111" s="77" t="s">
        <v>518</v>
      </c>
      <c r="G111" s="77">
        <v>2013.7</v>
      </c>
      <c r="H111" s="753" t="s">
        <v>519</v>
      </c>
      <c r="I111" s="116" t="s">
        <v>468</v>
      </c>
      <c r="J111" s="77">
        <v>126</v>
      </c>
      <c r="K111" s="77">
        <v>1</v>
      </c>
      <c r="L111" s="46">
        <v>3</v>
      </c>
      <c r="M111" s="100">
        <f t="shared" si="3"/>
        <v>130</v>
      </c>
      <c r="N111" s="46" t="s">
        <v>353</v>
      </c>
    </row>
    <row r="112" ht="24" hidden="1" spans="1:14">
      <c r="A112" s="18">
        <v>184</v>
      </c>
      <c r="B112" s="18" t="s">
        <v>44</v>
      </c>
      <c r="C112" s="110" t="s">
        <v>520</v>
      </c>
      <c r="D112" s="77" t="s">
        <v>520</v>
      </c>
      <c r="E112" s="77" t="s">
        <v>521</v>
      </c>
      <c r="F112" s="77" t="s">
        <v>306</v>
      </c>
      <c r="G112" s="77" t="s">
        <v>522</v>
      </c>
      <c r="H112" s="77" t="s">
        <v>523</v>
      </c>
      <c r="I112" s="116" t="s">
        <v>455</v>
      </c>
      <c r="J112" s="77">
        <v>125</v>
      </c>
      <c r="K112" s="77">
        <v>1</v>
      </c>
      <c r="L112" s="18">
        <v>3</v>
      </c>
      <c r="M112" s="92">
        <f t="shared" si="3"/>
        <v>129</v>
      </c>
      <c r="N112" s="18" t="s">
        <v>353</v>
      </c>
    </row>
    <row r="113" ht="24" hidden="1" spans="1:14">
      <c r="A113" s="18"/>
      <c r="B113" s="18" t="s">
        <v>76</v>
      </c>
      <c r="C113" s="110" t="s">
        <v>524</v>
      </c>
      <c r="D113" s="77" t="s">
        <v>525</v>
      </c>
      <c r="E113" s="77" t="s">
        <v>526</v>
      </c>
      <c r="F113" s="77" t="s">
        <v>63</v>
      </c>
      <c r="G113" s="77" t="s">
        <v>527</v>
      </c>
      <c r="H113" s="77" t="s">
        <v>528</v>
      </c>
      <c r="I113" s="116" t="s">
        <v>529</v>
      </c>
      <c r="J113" s="77">
        <v>59</v>
      </c>
      <c r="K113" s="77">
        <v>1</v>
      </c>
      <c r="L113" s="18">
        <v>3</v>
      </c>
      <c r="M113" s="18">
        <f t="shared" si="3"/>
        <v>63</v>
      </c>
      <c r="N113" s="18" t="s">
        <v>353</v>
      </c>
    </row>
    <row r="114" ht="36" hidden="1" spans="1:14">
      <c r="A114" s="18">
        <v>187</v>
      </c>
      <c r="B114" s="18" t="s">
        <v>44</v>
      </c>
      <c r="C114" s="110" t="s">
        <v>513</v>
      </c>
      <c r="D114" s="77" t="s">
        <v>360</v>
      </c>
      <c r="E114" s="77" t="s">
        <v>361</v>
      </c>
      <c r="F114" s="77" t="s">
        <v>275</v>
      </c>
      <c r="G114" s="77" t="s">
        <v>440</v>
      </c>
      <c r="H114" s="753" t="s">
        <v>362</v>
      </c>
      <c r="I114" s="116" t="s">
        <v>530</v>
      </c>
      <c r="J114" s="77">
        <v>149</v>
      </c>
      <c r="K114" s="77">
        <v>1</v>
      </c>
      <c r="L114" s="18">
        <v>3</v>
      </c>
      <c r="M114" s="92">
        <f t="shared" si="3"/>
        <v>153</v>
      </c>
      <c r="N114" s="18" t="s">
        <v>353</v>
      </c>
    </row>
    <row r="115" ht="36" hidden="1" spans="1:14">
      <c r="A115" s="18">
        <v>237</v>
      </c>
      <c r="B115" s="18" t="s">
        <v>309</v>
      </c>
      <c r="C115" s="110" t="s">
        <v>421</v>
      </c>
      <c r="D115" s="77" t="s">
        <v>422</v>
      </c>
      <c r="E115" s="77" t="s">
        <v>423</v>
      </c>
      <c r="F115" s="77" t="s">
        <v>424</v>
      </c>
      <c r="G115" s="77" t="s">
        <v>531</v>
      </c>
      <c r="H115" s="77" t="s">
        <v>426</v>
      </c>
      <c r="I115" s="117" t="s">
        <v>530</v>
      </c>
      <c r="J115" s="77">
        <v>149</v>
      </c>
      <c r="K115" s="77">
        <v>1</v>
      </c>
      <c r="L115" s="18">
        <v>3</v>
      </c>
      <c r="M115" s="92">
        <f t="shared" si="3"/>
        <v>153</v>
      </c>
      <c r="N115" s="18" t="s">
        <v>353</v>
      </c>
    </row>
    <row r="116" ht="36" hidden="1" spans="1:14">
      <c r="A116" s="18">
        <v>129</v>
      </c>
      <c r="B116" s="18" t="s">
        <v>76</v>
      </c>
      <c r="C116" s="110" t="s">
        <v>532</v>
      </c>
      <c r="D116" s="77" t="s">
        <v>533</v>
      </c>
      <c r="E116" s="77" t="s">
        <v>534</v>
      </c>
      <c r="F116" s="77" t="s">
        <v>80</v>
      </c>
      <c r="G116" s="77" t="s">
        <v>535</v>
      </c>
      <c r="H116" s="753" t="s">
        <v>536</v>
      </c>
      <c r="I116" s="116" t="s">
        <v>530</v>
      </c>
      <c r="J116" s="77">
        <v>149</v>
      </c>
      <c r="K116" s="77">
        <v>1</v>
      </c>
      <c r="L116" s="18">
        <v>3</v>
      </c>
      <c r="M116" s="92">
        <f t="shared" si="3"/>
        <v>153</v>
      </c>
      <c r="N116" s="18" t="s">
        <v>353</v>
      </c>
    </row>
    <row r="117" s="1" customFormat="1" ht="48" hidden="1" spans="1:14">
      <c r="A117" s="46">
        <v>219</v>
      </c>
      <c r="B117" s="46" t="s">
        <v>76</v>
      </c>
      <c r="C117" s="114" t="s">
        <v>537</v>
      </c>
      <c r="D117" s="77" t="s">
        <v>538</v>
      </c>
      <c r="E117" s="77" t="s">
        <v>539</v>
      </c>
      <c r="F117" s="77" t="s">
        <v>63</v>
      </c>
      <c r="G117" s="22">
        <v>43678</v>
      </c>
      <c r="H117" s="753" t="s">
        <v>540</v>
      </c>
      <c r="I117" s="116" t="s">
        <v>541</v>
      </c>
      <c r="J117" s="121">
        <v>93</v>
      </c>
      <c r="K117" s="121">
        <v>1</v>
      </c>
      <c r="L117" s="46">
        <v>2</v>
      </c>
      <c r="M117" s="100">
        <f t="shared" si="3"/>
        <v>96</v>
      </c>
      <c r="N117" s="46" t="s">
        <v>353</v>
      </c>
    </row>
    <row r="118" ht="24" hidden="1" spans="1:14">
      <c r="A118" s="18">
        <v>229</v>
      </c>
      <c r="B118" s="18" t="s">
        <v>68</v>
      </c>
      <c r="C118" s="110" t="s">
        <v>185</v>
      </c>
      <c r="D118" s="77" t="s">
        <v>185</v>
      </c>
      <c r="E118" s="77" t="s">
        <v>442</v>
      </c>
      <c r="F118" s="77" t="s">
        <v>443</v>
      </c>
      <c r="G118" s="77" t="s">
        <v>444</v>
      </c>
      <c r="H118" s="753" t="s">
        <v>445</v>
      </c>
      <c r="I118" s="116" t="s">
        <v>541</v>
      </c>
      <c r="J118" s="77">
        <v>93</v>
      </c>
      <c r="K118" s="77">
        <v>1</v>
      </c>
      <c r="L118" s="18">
        <v>3</v>
      </c>
      <c r="M118" s="92">
        <f t="shared" si="3"/>
        <v>97</v>
      </c>
      <c r="N118" s="18" t="s">
        <v>353</v>
      </c>
    </row>
    <row r="119" ht="36" hidden="1" spans="1:14">
      <c r="A119" s="18">
        <v>133</v>
      </c>
      <c r="B119" s="18" t="s">
        <v>59</v>
      </c>
      <c r="C119" s="114" t="s">
        <v>354</v>
      </c>
      <c r="D119" s="77" t="s">
        <v>355</v>
      </c>
      <c r="E119" s="77" t="s">
        <v>356</v>
      </c>
      <c r="F119" s="77" t="s">
        <v>148</v>
      </c>
      <c r="G119" s="77" t="s">
        <v>357</v>
      </c>
      <c r="H119" s="77" t="s">
        <v>358</v>
      </c>
      <c r="I119" s="116" t="s">
        <v>530</v>
      </c>
      <c r="J119" s="77">
        <v>149</v>
      </c>
      <c r="K119" s="77">
        <v>1</v>
      </c>
      <c r="L119" s="18">
        <v>3</v>
      </c>
      <c r="M119" s="92">
        <f t="shared" si="3"/>
        <v>153</v>
      </c>
      <c r="N119" s="18" t="s">
        <v>353</v>
      </c>
    </row>
    <row r="120" ht="36" hidden="1" spans="1:14">
      <c r="A120" s="18">
        <v>213</v>
      </c>
      <c r="B120" s="18" t="s">
        <v>68</v>
      </c>
      <c r="C120" s="110" t="s">
        <v>403</v>
      </c>
      <c r="D120" s="77" t="s">
        <v>542</v>
      </c>
      <c r="E120" s="77" t="s">
        <v>543</v>
      </c>
      <c r="F120" s="77" t="s">
        <v>175</v>
      </c>
      <c r="G120" s="77" t="s">
        <v>176</v>
      </c>
      <c r="H120" s="77" t="s">
        <v>544</v>
      </c>
      <c r="I120" s="116" t="s">
        <v>530</v>
      </c>
      <c r="J120" s="77">
        <v>149</v>
      </c>
      <c r="K120" s="77">
        <v>1</v>
      </c>
      <c r="L120" s="18">
        <v>3</v>
      </c>
      <c r="M120" s="92">
        <f t="shared" si="3"/>
        <v>153</v>
      </c>
      <c r="N120" s="18" t="s">
        <v>353</v>
      </c>
    </row>
    <row r="121" ht="36" hidden="1" spans="1:14">
      <c r="A121" s="18">
        <v>132</v>
      </c>
      <c r="B121" s="18" t="s">
        <v>76</v>
      </c>
      <c r="C121" s="114" t="s">
        <v>387</v>
      </c>
      <c r="D121" s="77" t="s">
        <v>388</v>
      </c>
      <c r="E121" s="77" t="s">
        <v>389</v>
      </c>
      <c r="F121" s="77" t="s">
        <v>545</v>
      </c>
      <c r="G121" s="77" t="s">
        <v>391</v>
      </c>
      <c r="H121" s="753" t="s">
        <v>392</v>
      </c>
      <c r="I121" s="116" t="s">
        <v>530</v>
      </c>
      <c r="J121" s="121">
        <v>149</v>
      </c>
      <c r="K121" s="121">
        <v>1</v>
      </c>
      <c r="L121" s="18">
        <v>3</v>
      </c>
      <c r="M121" s="92">
        <f t="shared" si="3"/>
        <v>153</v>
      </c>
      <c r="N121" s="18" t="s">
        <v>353</v>
      </c>
    </row>
    <row r="122" ht="36" hidden="1" spans="1:14">
      <c r="A122" s="18">
        <v>225</v>
      </c>
      <c r="B122" s="18" t="s">
        <v>59</v>
      </c>
      <c r="C122" s="110" t="s">
        <v>546</v>
      </c>
      <c r="D122" s="77" t="s">
        <v>547</v>
      </c>
      <c r="E122" s="77" t="s">
        <v>548</v>
      </c>
      <c r="F122" s="77" t="s">
        <v>63</v>
      </c>
      <c r="G122" s="112">
        <v>43800</v>
      </c>
      <c r="H122" s="77" t="s">
        <v>549</v>
      </c>
      <c r="I122" s="116" t="s">
        <v>541</v>
      </c>
      <c r="J122" s="77">
        <v>93</v>
      </c>
      <c r="K122" s="77">
        <v>1</v>
      </c>
      <c r="L122" s="18">
        <v>3</v>
      </c>
      <c r="M122" s="92">
        <f t="shared" si="3"/>
        <v>97</v>
      </c>
      <c r="N122" s="18" t="s">
        <v>353</v>
      </c>
    </row>
    <row r="123" ht="24" hidden="1" spans="1:14">
      <c r="A123" s="18">
        <v>214</v>
      </c>
      <c r="B123" s="18" t="s">
        <v>68</v>
      </c>
      <c r="C123" s="110" t="s">
        <v>550</v>
      </c>
      <c r="D123" s="77" t="s">
        <v>551</v>
      </c>
      <c r="E123" s="77" t="s">
        <v>552</v>
      </c>
      <c r="F123" s="77" t="s">
        <v>175</v>
      </c>
      <c r="G123" s="77" t="s">
        <v>553</v>
      </c>
      <c r="H123" s="753" t="s">
        <v>554</v>
      </c>
      <c r="I123" s="116" t="s">
        <v>541</v>
      </c>
      <c r="J123" s="77">
        <v>93</v>
      </c>
      <c r="K123" s="77">
        <v>1</v>
      </c>
      <c r="L123" s="18">
        <v>3</v>
      </c>
      <c r="M123" s="92">
        <f t="shared" si="3"/>
        <v>97</v>
      </c>
      <c r="N123" s="18" t="s">
        <v>353</v>
      </c>
    </row>
    <row r="124" ht="36" hidden="1" spans="1:14">
      <c r="A124" s="18">
        <v>204</v>
      </c>
      <c r="B124" s="18" t="s">
        <v>59</v>
      </c>
      <c r="C124" s="110" t="s">
        <v>555</v>
      </c>
      <c r="D124" s="77" t="s">
        <v>556</v>
      </c>
      <c r="E124" s="77" t="s">
        <v>557</v>
      </c>
      <c r="F124" s="77" t="s">
        <v>558</v>
      </c>
      <c r="G124" s="77" t="s">
        <v>559</v>
      </c>
      <c r="H124" s="77" t="s">
        <v>560</v>
      </c>
      <c r="I124" s="116" t="s">
        <v>530</v>
      </c>
      <c r="J124" s="77">
        <v>149</v>
      </c>
      <c r="K124" s="77">
        <v>1</v>
      </c>
      <c r="L124" s="18">
        <v>3</v>
      </c>
      <c r="M124" s="92">
        <f t="shared" si="3"/>
        <v>153</v>
      </c>
      <c r="N124" s="18" t="s">
        <v>353</v>
      </c>
    </row>
    <row r="125" ht="24" hidden="1" spans="1:14">
      <c r="A125" s="18">
        <v>124</v>
      </c>
      <c r="B125" s="18" t="s">
        <v>44</v>
      </c>
      <c r="C125" s="114" t="s">
        <v>561</v>
      </c>
      <c r="D125" s="77" t="s">
        <v>562</v>
      </c>
      <c r="E125" s="77" t="s">
        <v>563</v>
      </c>
      <c r="F125" s="77" t="s">
        <v>306</v>
      </c>
      <c r="G125" s="77" t="s">
        <v>564</v>
      </c>
      <c r="H125" s="77" t="s">
        <v>565</v>
      </c>
      <c r="I125" s="116" t="s">
        <v>541</v>
      </c>
      <c r="J125" s="121">
        <v>93</v>
      </c>
      <c r="K125" s="121">
        <v>2</v>
      </c>
      <c r="L125" s="18">
        <v>3</v>
      </c>
      <c r="M125" s="92">
        <f t="shared" si="3"/>
        <v>98</v>
      </c>
      <c r="N125" s="18" t="s">
        <v>353</v>
      </c>
    </row>
    <row r="126" s="1" customFormat="1" ht="36" hidden="1" spans="1:14">
      <c r="A126" s="46">
        <v>177</v>
      </c>
      <c r="B126" s="46" t="s">
        <v>59</v>
      </c>
      <c r="C126" s="114" t="s">
        <v>566</v>
      </c>
      <c r="D126" s="77" t="s">
        <v>567</v>
      </c>
      <c r="E126" s="77" t="s">
        <v>568</v>
      </c>
      <c r="F126" s="77" t="s">
        <v>148</v>
      </c>
      <c r="G126" s="22">
        <v>42156</v>
      </c>
      <c r="H126" s="753" t="s">
        <v>569</v>
      </c>
      <c r="I126" s="116" t="s">
        <v>530</v>
      </c>
      <c r="J126" s="121">
        <v>149</v>
      </c>
      <c r="K126" s="121">
        <v>1</v>
      </c>
      <c r="L126" s="46">
        <v>3</v>
      </c>
      <c r="M126" s="100">
        <f t="shared" si="3"/>
        <v>153</v>
      </c>
      <c r="N126" s="46" t="s">
        <v>353</v>
      </c>
    </row>
    <row r="127" ht="24" hidden="1" spans="1:14">
      <c r="A127" s="18">
        <v>229</v>
      </c>
      <c r="B127" s="18" t="s">
        <v>68</v>
      </c>
      <c r="C127" s="110" t="s">
        <v>185</v>
      </c>
      <c r="D127" s="77" t="s">
        <v>185</v>
      </c>
      <c r="E127" s="77" t="s">
        <v>570</v>
      </c>
      <c r="F127" s="77" t="s">
        <v>443</v>
      </c>
      <c r="G127" s="77" t="s">
        <v>571</v>
      </c>
      <c r="H127" s="77" t="s">
        <v>445</v>
      </c>
      <c r="I127" s="116" t="s">
        <v>572</v>
      </c>
      <c r="J127" s="77">
        <v>13</v>
      </c>
      <c r="K127" s="77">
        <v>1</v>
      </c>
      <c r="L127" s="18">
        <v>2</v>
      </c>
      <c r="M127" s="92">
        <f t="shared" si="3"/>
        <v>16</v>
      </c>
      <c r="N127" s="18" t="s">
        <v>353</v>
      </c>
    </row>
    <row r="128" s="1" customFormat="1" ht="48" hidden="1" spans="1:14">
      <c r="A128" s="46">
        <v>219</v>
      </c>
      <c r="B128" s="46" t="s">
        <v>76</v>
      </c>
      <c r="C128" s="110" t="s">
        <v>573</v>
      </c>
      <c r="D128" s="77" t="s">
        <v>538</v>
      </c>
      <c r="E128" s="77" t="s">
        <v>539</v>
      </c>
      <c r="F128" s="77" t="s">
        <v>63</v>
      </c>
      <c r="G128" s="22">
        <v>43678</v>
      </c>
      <c r="H128" s="753" t="s">
        <v>540</v>
      </c>
      <c r="I128" s="116" t="s">
        <v>572</v>
      </c>
      <c r="J128" s="77">
        <v>13</v>
      </c>
      <c r="K128" s="77">
        <v>1</v>
      </c>
      <c r="L128" s="46">
        <v>2</v>
      </c>
      <c r="M128" s="100">
        <f t="shared" si="3"/>
        <v>16</v>
      </c>
      <c r="N128" s="46" t="s">
        <v>353</v>
      </c>
    </row>
    <row r="129" ht="24" hidden="1" spans="1:14">
      <c r="A129" s="18">
        <v>185</v>
      </c>
      <c r="B129" s="18" t="s">
        <v>44</v>
      </c>
      <c r="C129" s="110" t="s">
        <v>574</v>
      </c>
      <c r="D129" s="77" t="s">
        <v>575</v>
      </c>
      <c r="E129" s="77" t="s">
        <v>576</v>
      </c>
      <c r="F129" s="77" t="s">
        <v>15</v>
      </c>
      <c r="G129" s="22">
        <v>43466</v>
      </c>
      <c r="H129" s="753" t="s">
        <v>577</v>
      </c>
      <c r="I129" s="116" t="s">
        <v>572</v>
      </c>
      <c r="J129" s="77">
        <v>13</v>
      </c>
      <c r="K129" s="77">
        <v>1</v>
      </c>
      <c r="L129" s="18">
        <v>2</v>
      </c>
      <c r="M129" s="92">
        <f t="shared" ref="M129:M147" si="4">J129+K129+L129</f>
        <v>16</v>
      </c>
      <c r="N129" s="18" t="s">
        <v>353</v>
      </c>
    </row>
    <row r="130" ht="24" hidden="1" spans="1:14">
      <c r="A130" s="18">
        <v>124</v>
      </c>
      <c r="B130" s="18" t="s">
        <v>44</v>
      </c>
      <c r="C130" s="110" t="s">
        <v>561</v>
      </c>
      <c r="D130" s="77" t="s">
        <v>562</v>
      </c>
      <c r="E130" s="77" t="s">
        <v>563</v>
      </c>
      <c r="F130" s="77" t="s">
        <v>306</v>
      </c>
      <c r="G130" s="77" t="s">
        <v>578</v>
      </c>
      <c r="H130" s="77" t="s">
        <v>565</v>
      </c>
      <c r="I130" s="116" t="s">
        <v>572</v>
      </c>
      <c r="J130" s="77">
        <v>13</v>
      </c>
      <c r="K130" s="77">
        <v>1</v>
      </c>
      <c r="L130" s="18">
        <v>2</v>
      </c>
      <c r="M130" s="92">
        <f t="shared" si="4"/>
        <v>16</v>
      </c>
      <c r="N130" s="18" t="s">
        <v>353</v>
      </c>
    </row>
    <row r="131" ht="24" hidden="1" spans="1:14">
      <c r="A131" s="18">
        <v>202</v>
      </c>
      <c r="B131" s="18" t="s">
        <v>59</v>
      </c>
      <c r="C131" s="110" t="s">
        <v>579</v>
      </c>
      <c r="D131" s="77" t="s">
        <v>580</v>
      </c>
      <c r="E131" s="77" t="s">
        <v>581</v>
      </c>
      <c r="F131" s="77" t="s">
        <v>582</v>
      </c>
      <c r="G131" s="112">
        <v>41334</v>
      </c>
      <c r="H131" s="77" t="s">
        <v>480</v>
      </c>
      <c r="I131" s="116" t="s">
        <v>583</v>
      </c>
      <c r="J131" s="77">
        <v>29</v>
      </c>
      <c r="K131" s="77">
        <v>1</v>
      </c>
      <c r="L131" s="18">
        <v>3</v>
      </c>
      <c r="M131" s="92">
        <f t="shared" si="4"/>
        <v>33</v>
      </c>
      <c r="N131" s="18" t="s">
        <v>353</v>
      </c>
    </row>
    <row r="132" ht="24" hidden="1" spans="1:14">
      <c r="A132" s="18">
        <v>135</v>
      </c>
      <c r="B132" s="18" t="s">
        <v>59</v>
      </c>
      <c r="C132" s="110" t="s">
        <v>584</v>
      </c>
      <c r="D132" s="77" t="s">
        <v>585</v>
      </c>
      <c r="E132" s="77" t="s">
        <v>586</v>
      </c>
      <c r="F132" s="77" t="s">
        <v>148</v>
      </c>
      <c r="G132" s="22">
        <v>42887</v>
      </c>
      <c r="H132" s="77" t="s">
        <v>587</v>
      </c>
      <c r="I132" s="116" t="s">
        <v>583</v>
      </c>
      <c r="J132" s="77">
        <v>29</v>
      </c>
      <c r="K132" s="77">
        <v>1</v>
      </c>
      <c r="L132" s="18">
        <v>3</v>
      </c>
      <c r="M132" s="92">
        <f t="shared" si="4"/>
        <v>33</v>
      </c>
      <c r="N132" s="18" t="s">
        <v>353</v>
      </c>
    </row>
    <row r="133" ht="24" hidden="1" spans="1:14">
      <c r="A133" s="18">
        <v>187</v>
      </c>
      <c r="B133" s="18" t="s">
        <v>44</v>
      </c>
      <c r="C133" s="110" t="s">
        <v>278</v>
      </c>
      <c r="D133" s="77" t="s">
        <v>360</v>
      </c>
      <c r="E133" s="77" t="s">
        <v>361</v>
      </c>
      <c r="F133" s="77" t="s">
        <v>275</v>
      </c>
      <c r="G133" s="22">
        <v>43647</v>
      </c>
      <c r="H133" s="753" t="s">
        <v>362</v>
      </c>
      <c r="I133" s="116" t="s">
        <v>588</v>
      </c>
      <c r="J133" s="77">
        <v>29</v>
      </c>
      <c r="K133" s="77">
        <v>1</v>
      </c>
      <c r="L133" s="18">
        <v>3</v>
      </c>
      <c r="M133" s="92">
        <f t="shared" si="4"/>
        <v>33</v>
      </c>
      <c r="N133" s="18" t="s">
        <v>353</v>
      </c>
    </row>
    <row r="134" ht="24" hidden="1" spans="1:14">
      <c r="A134" s="18">
        <v>120</v>
      </c>
      <c r="B134" s="18" t="s">
        <v>44</v>
      </c>
      <c r="C134" s="110" t="s">
        <v>364</v>
      </c>
      <c r="D134" s="77" t="s">
        <v>365</v>
      </c>
      <c r="E134" s="77" t="s">
        <v>366</v>
      </c>
      <c r="F134" s="77" t="s">
        <v>275</v>
      </c>
      <c r="G134" s="22">
        <v>43647</v>
      </c>
      <c r="H134" s="77" t="s">
        <v>367</v>
      </c>
      <c r="I134" s="116" t="s">
        <v>583</v>
      </c>
      <c r="J134" s="77">
        <v>29</v>
      </c>
      <c r="K134" s="77">
        <v>1</v>
      </c>
      <c r="L134" s="18">
        <v>3</v>
      </c>
      <c r="M134" s="92">
        <f t="shared" si="4"/>
        <v>33</v>
      </c>
      <c r="N134" s="18" t="s">
        <v>353</v>
      </c>
    </row>
    <row r="135" ht="24" hidden="1" spans="1:14">
      <c r="A135" s="18">
        <v>121</v>
      </c>
      <c r="B135" s="18" t="s">
        <v>44</v>
      </c>
      <c r="C135" s="110" t="s">
        <v>589</v>
      </c>
      <c r="D135" s="77" t="s">
        <v>589</v>
      </c>
      <c r="E135" s="77" t="s">
        <v>590</v>
      </c>
      <c r="F135" s="77" t="s">
        <v>275</v>
      </c>
      <c r="G135" s="77" t="s">
        <v>155</v>
      </c>
      <c r="H135" s="77" t="s">
        <v>591</v>
      </c>
      <c r="I135" s="116" t="s">
        <v>588</v>
      </c>
      <c r="J135" s="77">
        <v>29</v>
      </c>
      <c r="K135" s="77">
        <v>1</v>
      </c>
      <c r="L135" s="18">
        <v>3</v>
      </c>
      <c r="M135" s="92">
        <f t="shared" si="4"/>
        <v>33</v>
      </c>
      <c r="N135" s="18" t="s">
        <v>353</v>
      </c>
    </row>
    <row r="136" ht="48" hidden="1" spans="1:14">
      <c r="A136" s="18">
        <v>136</v>
      </c>
      <c r="B136" s="18" t="s">
        <v>59</v>
      </c>
      <c r="C136" s="110" t="s">
        <v>379</v>
      </c>
      <c r="D136" s="77" t="s">
        <v>380</v>
      </c>
      <c r="E136" s="77" t="s">
        <v>381</v>
      </c>
      <c r="F136" s="77" t="s">
        <v>148</v>
      </c>
      <c r="G136" s="112">
        <v>42979</v>
      </c>
      <c r="H136" s="753" t="s">
        <v>382</v>
      </c>
      <c r="I136" s="116" t="s">
        <v>583</v>
      </c>
      <c r="J136" s="77">
        <v>29</v>
      </c>
      <c r="K136" s="77">
        <v>1</v>
      </c>
      <c r="L136" s="18">
        <v>3</v>
      </c>
      <c r="M136" s="92">
        <f t="shared" si="4"/>
        <v>33</v>
      </c>
      <c r="N136" s="18" t="s">
        <v>353</v>
      </c>
    </row>
    <row r="137" ht="24" hidden="1" spans="1:14">
      <c r="A137" s="18">
        <v>119</v>
      </c>
      <c r="B137" s="18" t="s">
        <v>44</v>
      </c>
      <c r="C137" s="110" t="s">
        <v>383</v>
      </c>
      <c r="D137" s="77" t="s">
        <v>384</v>
      </c>
      <c r="E137" s="77" t="s">
        <v>385</v>
      </c>
      <c r="F137" s="77" t="s">
        <v>15</v>
      </c>
      <c r="G137" s="22">
        <v>43709</v>
      </c>
      <c r="H137" s="753" t="s">
        <v>386</v>
      </c>
      <c r="I137" s="116" t="s">
        <v>592</v>
      </c>
      <c r="J137" s="77">
        <v>29</v>
      </c>
      <c r="K137" s="77">
        <v>1</v>
      </c>
      <c r="L137" s="18">
        <v>3</v>
      </c>
      <c r="M137" s="92">
        <f t="shared" si="4"/>
        <v>33</v>
      </c>
      <c r="N137" s="18" t="s">
        <v>353</v>
      </c>
    </row>
    <row r="138" ht="24" hidden="1" spans="1:14">
      <c r="A138" s="18">
        <v>205</v>
      </c>
      <c r="B138" s="18" t="s">
        <v>59</v>
      </c>
      <c r="C138" s="110" t="s">
        <v>387</v>
      </c>
      <c r="D138" s="77" t="s">
        <v>388</v>
      </c>
      <c r="E138" s="77" t="s">
        <v>389</v>
      </c>
      <c r="F138" s="77" t="s">
        <v>390</v>
      </c>
      <c r="G138" s="77" t="s">
        <v>391</v>
      </c>
      <c r="H138" s="753" t="s">
        <v>392</v>
      </c>
      <c r="I138" s="116" t="s">
        <v>588</v>
      </c>
      <c r="J138" s="77">
        <v>29</v>
      </c>
      <c r="K138" s="77">
        <v>1</v>
      </c>
      <c r="L138" s="18">
        <v>3</v>
      </c>
      <c r="M138" s="92">
        <f t="shared" si="4"/>
        <v>33</v>
      </c>
      <c r="N138" s="18" t="s">
        <v>353</v>
      </c>
    </row>
    <row r="139" ht="24" hidden="1" spans="1:14">
      <c r="A139" s="18">
        <v>229</v>
      </c>
      <c r="B139" s="18" t="s">
        <v>68</v>
      </c>
      <c r="C139" s="110" t="s">
        <v>185</v>
      </c>
      <c r="D139" s="77" t="s">
        <v>185</v>
      </c>
      <c r="E139" s="77" t="s">
        <v>442</v>
      </c>
      <c r="F139" s="77" t="s">
        <v>443</v>
      </c>
      <c r="G139" s="77" t="s">
        <v>176</v>
      </c>
      <c r="H139" s="77" t="s">
        <v>445</v>
      </c>
      <c r="I139" s="116" t="s">
        <v>588</v>
      </c>
      <c r="J139" s="77">
        <v>29</v>
      </c>
      <c r="K139" s="77">
        <v>1</v>
      </c>
      <c r="L139" s="18">
        <v>3</v>
      </c>
      <c r="M139" s="92">
        <f t="shared" si="4"/>
        <v>33</v>
      </c>
      <c r="N139" s="18" t="s">
        <v>353</v>
      </c>
    </row>
    <row r="140" ht="24" hidden="1" spans="1:14">
      <c r="A140" s="18">
        <v>214</v>
      </c>
      <c r="B140" s="18" t="s">
        <v>68</v>
      </c>
      <c r="C140" s="110" t="s">
        <v>593</v>
      </c>
      <c r="D140" s="77" t="s">
        <v>551</v>
      </c>
      <c r="E140" s="77" t="s">
        <v>552</v>
      </c>
      <c r="F140" s="77" t="s">
        <v>175</v>
      </c>
      <c r="G140" s="22">
        <v>42036</v>
      </c>
      <c r="H140" s="753" t="s">
        <v>554</v>
      </c>
      <c r="I140" s="116" t="s">
        <v>588</v>
      </c>
      <c r="J140" s="77">
        <v>29</v>
      </c>
      <c r="K140" s="77">
        <v>1</v>
      </c>
      <c r="L140" s="18">
        <v>3</v>
      </c>
      <c r="M140" s="92">
        <f t="shared" si="4"/>
        <v>33</v>
      </c>
      <c r="N140" s="18" t="s">
        <v>353</v>
      </c>
    </row>
    <row r="141" s="1" customFormat="1" ht="24" hidden="1" spans="1:14">
      <c r="A141" s="46">
        <v>206</v>
      </c>
      <c r="B141" s="46" t="s">
        <v>59</v>
      </c>
      <c r="C141" s="110" t="s">
        <v>594</v>
      </c>
      <c r="D141" s="77" t="s">
        <v>595</v>
      </c>
      <c r="E141" s="77" t="s">
        <v>596</v>
      </c>
      <c r="F141" s="77" t="s">
        <v>148</v>
      </c>
      <c r="G141" s="22">
        <v>42979</v>
      </c>
      <c r="H141" s="753" t="s">
        <v>597</v>
      </c>
      <c r="I141" s="116" t="s">
        <v>583</v>
      </c>
      <c r="J141" s="77">
        <v>29</v>
      </c>
      <c r="K141" s="77">
        <v>1</v>
      </c>
      <c r="L141" s="46">
        <v>2</v>
      </c>
      <c r="M141" s="100">
        <f t="shared" si="4"/>
        <v>32</v>
      </c>
      <c r="N141" s="46" t="s">
        <v>353</v>
      </c>
    </row>
    <row r="142" ht="24" hidden="1" spans="1:14">
      <c r="A142" s="18">
        <v>121</v>
      </c>
      <c r="B142" s="18" t="s">
        <v>44</v>
      </c>
      <c r="C142" s="110" t="s">
        <v>589</v>
      </c>
      <c r="D142" s="77" t="s">
        <v>589</v>
      </c>
      <c r="E142" s="77" t="s">
        <v>590</v>
      </c>
      <c r="F142" s="77" t="s">
        <v>275</v>
      </c>
      <c r="G142" s="77" t="s">
        <v>155</v>
      </c>
      <c r="H142" s="77" t="s">
        <v>591</v>
      </c>
      <c r="I142" s="116" t="s">
        <v>598</v>
      </c>
      <c r="J142" s="77">
        <v>49</v>
      </c>
      <c r="K142" s="77">
        <v>1</v>
      </c>
      <c r="L142" s="18">
        <v>3</v>
      </c>
      <c r="M142" s="92">
        <f t="shared" si="4"/>
        <v>53</v>
      </c>
      <c r="N142" s="18" t="s">
        <v>353</v>
      </c>
    </row>
    <row r="143" s="1" customFormat="1" ht="60" hidden="1" spans="1:14">
      <c r="A143" s="46">
        <v>220</v>
      </c>
      <c r="B143" s="46" t="s">
        <v>76</v>
      </c>
      <c r="C143" s="114" t="s">
        <v>599</v>
      </c>
      <c r="D143" s="77" t="s">
        <v>600</v>
      </c>
      <c r="E143" s="77" t="s">
        <v>601</v>
      </c>
      <c r="F143" s="77" t="s">
        <v>129</v>
      </c>
      <c r="G143" s="122">
        <v>43739</v>
      </c>
      <c r="H143" s="753" t="s">
        <v>602</v>
      </c>
      <c r="I143" s="116" t="s">
        <v>598</v>
      </c>
      <c r="J143" s="121">
        <v>49</v>
      </c>
      <c r="K143" s="121">
        <v>1</v>
      </c>
      <c r="L143" s="46">
        <v>3</v>
      </c>
      <c r="M143" s="100">
        <f t="shared" si="4"/>
        <v>53</v>
      </c>
      <c r="N143" s="46" t="s">
        <v>353</v>
      </c>
    </row>
    <row r="144" ht="24" hidden="1" spans="1:14">
      <c r="A144" s="18">
        <v>213</v>
      </c>
      <c r="B144" s="18" t="s">
        <v>68</v>
      </c>
      <c r="C144" s="114" t="s">
        <v>403</v>
      </c>
      <c r="D144" s="77" t="s">
        <v>603</v>
      </c>
      <c r="E144" s="77" t="s">
        <v>543</v>
      </c>
      <c r="F144" s="77" t="s">
        <v>175</v>
      </c>
      <c r="G144" s="77" t="s">
        <v>176</v>
      </c>
      <c r="H144" s="77" t="s">
        <v>544</v>
      </c>
      <c r="I144" s="116" t="s">
        <v>598</v>
      </c>
      <c r="J144" s="121">
        <v>49</v>
      </c>
      <c r="K144" s="121">
        <v>1</v>
      </c>
      <c r="L144" s="18">
        <v>3</v>
      </c>
      <c r="M144" s="92">
        <f t="shared" si="4"/>
        <v>53</v>
      </c>
      <c r="N144" s="18" t="s">
        <v>353</v>
      </c>
    </row>
    <row r="145" ht="24" hidden="1" spans="1:14">
      <c r="A145" s="18">
        <v>214</v>
      </c>
      <c r="B145" s="18" t="s">
        <v>68</v>
      </c>
      <c r="C145" s="110" t="s">
        <v>593</v>
      </c>
      <c r="D145" s="77" t="s">
        <v>551</v>
      </c>
      <c r="E145" s="77" t="s">
        <v>552</v>
      </c>
      <c r="F145" s="77" t="s">
        <v>175</v>
      </c>
      <c r="G145" s="77" t="s">
        <v>553</v>
      </c>
      <c r="H145" s="753" t="s">
        <v>554</v>
      </c>
      <c r="I145" s="116" t="s">
        <v>598</v>
      </c>
      <c r="J145" s="77">
        <v>49</v>
      </c>
      <c r="K145" s="77">
        <v>1</v>
      </c>
      <c r="L145" s="18">
        <v>3</v>
      </c>
      <c r="M145" s="92">
        <f t="shared" si="4"/>
        <v>53</v>
      </c>
      <c r="N145" s="18" t="s">
        <v>353</v>
      </c>
    </row>
    <row r="146" ht="24" hidden="1" spans="1:14">
      <c r="A146" s="18">
        <v>229</v>
      </c>
      <c r="B146" s="18" t="s">
        <v>68</v>
      </c>
      <c r="C146" s="110" t="s">
        <v>185</v>
      </c>
      <c r="D146" s="77" t="s">
        <v>185</v>
      </c>
      <c r="E146" s="77" t="s">
        <v>604</v>
      </c>
      <c r="F146" s="77" t="s">
        <v>443</v>
      </c>
      <c r="G146" s="77" t="s">
        <v>176</v>
      </c>
      <c r="H146" s="753" t="s">
        <v>445</v>
      </c>
      <c r="I146" s="116" t="s">
        <v>598</v>
      </c>
      <c r="J146" s="121">
        <v>49</v>
      </c>
      <c r="K146" s="121">
        <v>1</v>
      </c>
      <c r="L146" s="18">
        <v>3</v>
      </c>
      <c r="M146" s="92">
        <f t="shared" si="4"/>
        <v>53</v>
      </c>
      <c r="N146" s="18" t="s">
        <v>353</v>
      </c>
    </row>
    <row r="147" ht="36" hidden="1" spans="1:14">
      <c r="A147" s="18">
        <v>225</v>
      </c>
      <c r="B147" s="18" t="s">
        <v>59</v>
      </c>
      <c r="C147" s="110" t="s">
        <v>546</v>
      </c>
      <c r="D147" s="77" t="s">
        <v>547</v>
      </c>
      <c r="E147" s="77" t="s">
        <v>548</v>
      </c>
      <c r="F147" s="77" t="s">
        <v>63</v>
      </c>
      <c r="G147" s="112">
        <v>43800</v>
      </c>
      <c r="H147" s="77" t="s">
        <v>549</v>
      </c>
      <c r="I147" s="116" t="s">
        <v>598</v>
      </c>
      <c r="J147" s="77">
        <v>49</v>
      </c>
      <c r="K147" s="77">
        <v>1</v>
      </c>
      <c r="L147" s="18">
        <v>3</v>
      </c>
      <c r="M147" s="92">
        <f t="shared" si="4"/>
        <v>53</v>
      </c>
      <c r="N147" s="18" t="s">
        <v>353</v>
      </c>
    </row>
    <row r="148" s="3" customFormat="1" ht="24" hidden="1" spans="1:14">
      <c r="A148" s="88"/>
      <c r="B148" s="88" t="s">
        <v>68</v>
      </c>
      <c r="C148" s="89" t="s">
        <v>605</v>
      </c>
      <c r="D148" s="109" t="s">
        <v>606</v>
      </c>
      <c r="E148" s="109" t="s">
        <v>607</v>
      </c>
      <c r="F148" s="109" t="s">
        <v>608</v>
      </c>
      <c r="G148" s="123">
        <v>41730</v>
      </c>
      <c r="H148" s="755" t="s">
        <v>609</v>
      </c>
      <c r="I148" s="109" t="s">
        <v>610</v>
      </c>
      <c r="J148" s="109">
        <v>0</v>
      </c>
      <c r="K148" s="109" t="s">
        <v>611</v>
      </c>
      <c r="L148" s="88"/>
      <c r="M148" s="88">
        <v>1</v>
      </c>
      <c r="N148" s="88" t="s">
        <v>353</v>
      </c>
    </row>
    <row r="149" ht="24" hidden="1" spans="1:14">
      <c r="A149" s="18">
        <v>157</v>
      </c>
      <c r="B149" s="18" t="s">
        <v>68</v>
      </c>
      <c r="C149" s="124" t="s">
        <v>612</v>
      </c>
      <c r="D149" s="125" t="s">
        <v>613</v>
      </c>
      <c r="E149" s="125" t="s">
        <v>614</v>
      </c>
      <c r="F149" s="125" t="s">
        <v>615</v>
      </c>
      <c r="G149" s="125" t="s">
        <v>616</v>
      </c>
      <c r="H149" s="126">
        <v>9787507550955</v>
      </c>
      <c r="I149" s="184" t="s">
        <v>617</v>
      </c>
      <c r="J149" s="125">
        <v>60</v>
      </c>
      <c r="K149" s="125">
        <v>3</v>
      </c>
      <c r="L149" s="185">
        <v>3</v>
      </c>
      <c r="M149" s="92">
        <v>66</v>
      </c>
      <c r="N149" s="18" t="s">
        <v>618</v>
      </c>
    </row>
    <row r="150" ht="24" hidden="1" spans="1:14">
      <c r="A150" s="18">
        <v>156</v>
      </c>
      <c r="B150" s="18" t="s">
        <v>68</v>
      </c>
      <c r="C150" s="124" t="s">
        <v>619</v>
      </c>
      <c r="D150" s="125" t="s">
        <v>620</v>
      </c>
      <c r="E150" s="125" t="s">
        <v>621</v>
      </c>
      <c r="F150" s="127" t="s">
        <v>175</v>
      </c>
      <c r="G150" s="128" t="s">
        <v>622</v>
      </c>
      <c r="H150" s="129" t="s">
        <v>623</v>
      </c>
      <c r="I150" s="184" t="s">
        <v>617</v>
      </c>
      <c r="J150" s="125">
        <v>60</v>
      </c>
      <c r="K150" s="125">
        <v>1</v>
      </c>
      <c r="L150" s="185">
        <v>3</v>
      </c>
      <c r="M150" s="92">
        <v>64</v>
      </c>
      <c r="N150" s="18" t="s">
        <v>618</v>
      </c>
    </row>
    <row r="151" ht="24" hidden="1" spans="1:14">
      <c r="A151" s="18">
        <v>65</v>
      </c>
      <c r="B151" s="18" t="s">
        <v>68</v>
      </c>
      <c r="C151" s="124" t="s">
        <v>624</v>
      </c>
      <c r="D151" s="125" t="s">
        <v>625</v>
      </c>
      <c r="E151" s="125" t="s">
        <v>626</v>
      </c>
      <c r="F151" s="127" t="s">
        <v>615</v>
      </c>
      <c r="G151" s="128" t="s">
        <v>627</v>
      </c>
      <c r="H151" s="129" t="s">
        <v>628</v>
      </c>
      <c r="I151" s="184" t="s">
        <v>617</v>
      </c>
      <c r="J151" s="125">
        <v>60</v>
      </c>
      <c r="K151" s="125">
        <v>1</v>
      </c>
      <c r="L151" s="185">
        <v>3</v>
      </c>
      <c r="M151" s="92">
        <v>64</v>
      </c>
      <c r="N151" s="18" t="s">
        <v>618</v>
      </c>
    </row>
    <row r="152" hidden="1" spans="1:15">
      <c r="A152" s="18"/>
      <c r="B152" s="18" t="s">
        <v>68</v>
      </c>
      <c r="C152" s="124" t="s">
        <v>629</v>
      </c>
      <c r="D152" s="125" t="s">
        <v>630</v>
      </c>
      <c r="E152" s="125" t="s">
        <v>631</v>
      </c>
      <c r="F152" s="127" t="s">
        <v>175</v>
      </c>
      <c r="G152" s="128" t="s">
        <v>632</v>
      </c>
      <c r="H152" s="129" t="s">
        <v>633</v>
      </c>
      <c r="I152" s="184" t="s">
        <v>634</v>
      </c>
      <c r="J152" s="18">
        <v>1116</v>
      </c>
      <c r="K152" s="186"/>
      <c r="L152" s="18"/>
      <c r="M152" s="18">
        <v>1126</v>
      </c>
      <c r="N152" s="18" t="s">
        <v>618</v>
      </c>
      <c r="O152" t="s">
        <v>114</v>
      </c>
    </row>
    <row r="153" ht="48" hidden="1" spans="1:14">
      <c r="A153" s="18"/>
      <c r="B153" s="18" t="s">
        <v>59</v>
      </c>
      <c r="C153" s="124" t="s">
        <v>134</v>
      </c>
      <c r="D153" s="125" t="s">
        <v>635</v>
      </c>
      <c r="E153" s="125" t="s">
        <v>636</v>
      </c>
      <c r="F153" s="127" t="s">
        <v>63</v>
      </c>
      <c r="G153" s="130" t="s">
        <v>637</v>
      </c>
      <c r="H153" s="129" t="s">
        <v>638</v>
      </c>
      <c r="I153" s="184" t="s">
        <v>634</v>
      </c>
      <c r="J153" s="18">
        <v>1116</v>
      </c>
      <c r="K153" s="186"/>
      <c r="L153" s="18"/>
      <c r="M153" s="18">
        <v>1126</v>
      </c>
      <c r="N153" s="18" t="s">
        <v>618</v>
      </c>
    </row>
    <row r="154" ht="24" hidden="1" spans="1:14">
      <c r="A154" s="18"/>
      <c r="B154" s="18" t="s">
        <v>76</v>
      </c>
      <c r="C154" s="124" t="s">
        <v>639</v>
      </c>
      <c r="D154" s="125" t="s">
        <v>640</v>
      </c>
      <c r="E154" s="125" t="s">
        <v>641</v>
      </c>
      <c r="F154" s="127" t="s">
        <v>518</v>
      </c>
      <c r="G154" s="128" t="s">
        <v>642</v>
      </c>
      <c r="H154" s="129" t="s">
        <v>643</v>
      </c>
      <c r="I154" s="184" t="s">
        <v>17</v>
      </c>
      <c r="J154" s="125">
        <v>1116</v>
      </c>
      <c r="K154" s="186"/>
      <c r="L154" s="18"/>
      <c r="M154" s="18">
        <v>1136</v>
      </c>
      <c r="N154" s="18" t="s">
        <v>618</v>
      </c>
    </row>
    <row r="155" ht="24" hidden="1" spans="1:14">
      <c r="A155" s="18"/>
      <c r="B155" s="18" t="s">
        <v>76</v>
      </c>
      <c r="C155" s="124" t="s">
        <v>644</v>
      </c>
      <c r="D155" s="125" t="s">
        <v>640</v>
      </c>
      <c r="E155" s="125" t="s">
        <v>641</v>
      </c>
      <c r="F155" s="127" t="s">
        <v>518</v>
      </c>
      <c r="G155" s="128" t="s">
        <v>642</v>
      </c>
      <c r="H155" s="129" t="s">
        <v>643</v>
      </c>
      <c r="I155" s="184" t="s">
        <v>645</v>
      </c>
      <c r="J155" s="125">
        <v>87</v>
      </c>
      <c r="K155" s="186"/>
      <c r="L155" s="18"/>
      <c r="M155" s="18">
        <v>92</v>
      </c>
      <c r="N155" s="18" t="s">
        <v>618</v>
      </c>
    </row>
    <row r="156" ht="48" hidden="1" spans="1:14">
      <c r="A156" s="18"/>
      <c r="B156" s="18" t="s">
        <v>59</v>
      </c>
      <c r="C156" s="124" t="s">
        <v>646</v>
      </c>
      <c r="D156" s="125" t="s">
        <v>635</v>
      </c>
      <c r="E156" s="125" t="s">
        <v>636</v>
      </c>
      <c r="F156" s="127" t="s">
        <v>63</v>
      </c>
      <c r="G156" s="130" t="s">
        <v>637</v>
      </c>
      <c r="H156" s="129" t="s">
        <v>638</v>
      </c>
      <c r="I156" s="184" t="s">
        <v>645</v>
      </c>
      <c r="J156" s="125">
        <v>87</v>
      </c>
      <c r="K156" s="186"/>
      <c r="L156" s="18"/>
      <c r="M156" s="18">
        <v>92</v>
      </c>
      <c r="N156" s="18" t="s">
        <v>618</v>
      </c>
    </row>
    <row r="157" ht="60" hidden="1" spans="1:14">
      <c r="A157" s="18"/>
      <c r="B157" s="18" t="s">
        <v>76</v>
      </c>
      <c r="C157" s="124" t="s">
        <v>647</v>
      </c>
      <c r="D157" s="125" t="s">
        <v>648</v>
      </c>
      <c r="E157" s="125" t="s">
        <v>649</v>
      </c>
      <c r="F157" s="131" t="s">
        <v>650</v>
      </c>
      <c r="G157" s="128" t="s">
        <v>651</v>
      </c>
      <c r="H157" s="132" t="s">
        <v>652</v>
      </c>
      <c r="I157" s="184" t="s">
        <v>653</v>
      </c>
      <c r="J157" s="125">
        <v>176</v>
      </c>
      <c r="K157" s="186"/>
      <c r="L157" s="18"/>
      <c r="M157" s="18">
        <v>182</v>
      </c>
      <c r="N157" s="18" t="s">
        <v>618</v>
      </c>
    </row>
    <row r="158" ht="24" hidden="1" spans="1:14">
      <c r="A158" s="18"/>
      <c r="B158" s="18" t="s">
        <v>76</v>
      </c>
      <c r="C158" s="124" t="s">
        <v>647</v>
      </c>
      <c r="D158" s="133" t="s">
        <v>640</v>
      </c>
      <c r="E158" s="133" t="s">
        <v>641</v>
      </c>
      <c r="F158" s="134" t="s">
        <v>518</v>
      </c>
      <c r="G158" s="135" t="s">
        <v>642</v>
      </c>
      <c r="H158" s="136" t="s">
        <v>643</v>
      </c>
      <c r="I158" s="184" t="s">
        <v>653</v>
      </c>
      <c r="J158" s="125">
        <v>176</v>
      </c>
      <c r="K158" s="187"/>
      <c r="L158" s="18"/>
      <c r="M158" s="18">
        <v>182</v>
      </c>
      <c r="N158" s="18" t="s">
        <v>618</v>
      </c>
    </row>
    <row r="159" ht="24" hidden="1" spans="1:14">
      <c r="A159" s="18">
        <v>238</v>
      </c>
      <c r="B159" s="18" t="s">
        <v>68</v>
      </c>
      <c r="C159" s="137" t="s">
        <v>654</v>
      </c>
      <c r="D159" s="138" t="s">
        <v>655</v>
      </c>
      <c r="E159" s="138" t="s">
        <v>656</v>
      </c>
      <c r="F159" s="139" t="s">
        <v>175</v>
      </c>
      <c r="G159" s="140" t="s">
        <v>657</v>
      </c>
      <c r="H159" s="141" t="s">
        <v>658</v>
      </c>
      <c r="I159" s="188" t="s">
        <v>659</v>
      </c>
      <c r="J159" s="138">
        <v>935</v>
      </c>
      <c r="K159" s="189"/>
      <c r="L159" s="18"/>
      <c r="M159" s="92">
        <v>950</v>
      </c>
      <c r="N159" s="18" t="s">
        <v>618</v>
      </c>
    </row>
    <row r="160" hidden="1" spans="1:14">
      <c r="A160" s="18"/>
      <c r="B160" s="18" t="s">
        <v>44</v>
      </c>
      <c r="C160" s="142" t="s">
        <v>660</v>
      </c>
      <c r="D160" s="143" t="s">
        <v>661</v>
      </c>
      <c r="E160" s="143" t="s">
        <v>662</v>
      </c>
      <c r="F160" s="144" t="s">
        <v>129</v>
      </c>
      <c r="G160" s="145" t="s">
        <v>663</v>
      </c>
      <c r="H160" s="146" t="s">
        <v>664</v>
      </c>
      <c r="I160" s="190" t="s">
        <v>665</v>
      </c>
      <c r="J160" s="143">
        <v>935</v>
      </c>
      <c r="K160" s="191"/>
      <c r="L160" s="18"/>
      <c r="M160" s="18">
        <v>950</v>
      </c>
      <c r="N160" s="18" t="s">
        <v>618</v>
      </c>
    </row>
    <row r="161" ht="36" hidden="1" spans="1:15">
      <c r="A161" s="18">
        <v>151</v>
      </c>
      <c r="B161" s="18" t="s">
        <v>68</v>
      </c>
      <c r="C161" s="142" t="s">
        <v>666</v>
      </c>
      <c r="D161" s="143" t="s">
        <v>667</v>
      </c>
      <c r="E161" s="143" t="s">
        <v>668</v>
      </c>
      <c r="F161" s="144" t="s">
        <v>175</v>
      </c>
      <c r="G161" s="145" t="s">
        <v>669</v>
      </c>
      <c r="H161" s="146" t="s">
        <v>670</v>
      </c>
      <c r="I161" s="190" t="s">
        <v>671</v>
      </c>
      <c r="J161" s="143">
        <v>1203</v>
      </c>
      <c r="K161" s="191"/>
      <c r="L161" s="18"/>
      <c r="M161" s="94">
        <v>1220</v>
      </c>
      <c r="N161" s="18" t="s">
        <v>618</v>
      </c>
      <c r="O161" s="1" t="s">
        <v>114</v>
      </c>
    </row>
    <row r="162" hidden="1" spans="1:14">
      <c r="A162" s="18">
        <v>144</v>
      </c>
      <c r="B162" s="18" t="s">
        <v>44</v>
      </c>
      <c r="C162" s="142" t="s">
        <v>672</v>
      </c>
      <c r="D162" s="143" t="s">
        <v>575</v>
      </c>
      <c r="E162" s="143" t="s">
        <v>673</v>
      </c>
      <c r="F162" s="143" t="s">
        <v>15</v>
      </c>
      <c r="G162" s="145" t="s">
        <v>674</v>
      </c>
      <c r="H162" s="146" t="s">
        <v>577</v>
      </c>
      <c r="I162" s="190" t="s">
        <v>659</v>
      </c>
      <c r="J162" s="143">
        <v>935</v>
      </c>
      <c r="K162" s="191"/>
      <c r="L162" s="18"/>
      <c r="M162" s="92">
        <v>950</v>
      </c>
      <c r="N162" s="18" t="s">
        <v>618</v>
      </c>
    </row>
    <row r="163" hidden="1" spans="1:14">
      <c r="A163" s="18">
        <v>143</v>
      </c>
      <c r="B163" s="18" t="s">
        <v>44</v>
      </c>
      <c r="C163" s="142" t="s">
        <v>675</v>
      </c>
      <c r="D163" s="143" t="s">
        <v>676</v>
      </c>
      <c r="E163" s="143" t="s">
        <v>677</v>
      </c>
      <c r="F163" s="143" t="s">
        <v>15</v>
      </c>
      <c r="G163" s="145" t="s">
        <v>678</v>
      </c>
      <c r="H163" s="146" t="s">
        <v>679</v>
      </c>
      <c r="I163" s="190" t="s">
        <v>680</v>
      </c>
      <c r="J163" s="143">
        <v>835</v>
      </c>
      <c r="K163" s="191"/>
      <c r="L163" s="18"/>
      <c r="M163" s="92">
        <v>850</v>
      </c>
      <c r="N163" s="18" t="s">
        <v>618</v>
      </c>
    </row>
    <row r="164" hidden="1" spans="1:14">
      <c r="A164" s="18">
        <v>144</v>
      </c>
      <c r="B164" s="18" t="s">
        <v>44</v>
      </c>
      <c r="C164" s="142" t="s">
        <v>575</v>
      </c>
      <c r="D164" s="143" t="s">
        <v>575</v>
      </c>
      <c r="E164" s="143" t="s">
        <v>673</v>
      </c>
      <c r="F164" s="144" t="s">
        <v>15</v>
      </c>
      <c r="G164" s="145" t="s">
        <v>674</v>
      </c>
      <c r="H164" s="146" t="s">
        <v>577</v>
      </c>
      <c r="I164" s="190" t="s">
        <v>681</v>
      </c>
      <c r="J164" s="143">
        <v>87</v>
      </c>
      <c r="K164" s="191"/>
      <c r="L164" s="18"/>
      <c r="M164" s="92">
        <v>92</v>
      </c>
      <c r="N164" s="18" t="s">
        <v>618</v>
      </c>
    </row>
    <row r="165" hidden="1" spans="1:14">
      <c r="A165" s="18">
        <v>146</v>
      </c>
      <c r="B165" s="18" t="s">
        <v>44</v>
      </c>
      <c r="C165" s="142" t="s">
        <v>682</v>
      </c>
      <c r="D165" s="143" t="s">
        <v>683</v>
      </c>
      <c r="E165" s="143" t="s">
        <v>684</v>
      </c>
      <c r="F165" s="144" t="s">
        <v>275</v>
      </c>
      <c r="G165" s="145" t="s">
        <v>685</v>
      </c>
      <c r="H165" s="146" t="s">
        <v>686</v>
      </c>
      <c r="I165" s="190" t="s">
        <v>687</v>
      </c>
      <c r="J165" s="143">
        <v>1116</v>
      </c>
      <c r="K165" s="191"/>
      <c r="L165" s="18"/>
      <c r="M165" s="92">
        <v>1132</v>
      </c>
      <c r="N165" s="18" t="s">
        <v>618</v>
      </c>
    </row>
    <row r="166" ht="24" hidden="1" spans="1:14">
      <c r="A166" s="18">
        <v>147</v>
      </c>
      <c r="B166" s="18" t="s">
        <v>44</v>
      </c>
      <c r="C166" s="142" t="s">
        <v>688</v>
      </c>
      <c r="D166" s="143" t="s">
        <v>365</v>
      </c>
      <c r="E166" s="143" t="s">
        <v>366</v>
      </c>
      <c r="F166" s="144" t="s">
        <v>275</v>
      </c>
      <c r="G166" s="145" t="s">
        <v>657</v>
      </c>
      <c r="H166" s="146" t="s">
        <v>367</v>
      </c>
      <c r="I166" s="190" t="s">
        <v>689</v>
      </c>
      <c r="J166" s="143">
        <v>935</v>
      </c>
      <c r="K166" s="191"/>
      <c r="L166" s="18"/>
      <c r="M166" s="92">
        <v>950</v>
      </c>
      <c r="N166" s="18" t="s">
        <v>618</v>
      </c>
    </row>
    <row r="167" hidden="1" spans="1:14">
      <c r="A167" s="18">
        <v>63</v>
      </c>
      <c r="B167" s="18" t="s">
        <v>309</v>
      </c>
      <c r="C167" s="142" t="s">
        <v>690</v>
      </c>
      <c r="D167" s="143" t="s">
        <v>509</v>
      </c>
      <c r="E167" s="143" t="s">
        <v>510</v>
      </c>
      <c r="F167" s="144" t="s">
        <v>56</v>
      </c>
      <c r="G167" s="145" t="s">
        <v>691</v>
      </c>
      <c r="H167" s="146" t="s">
        <v>512</v>
      </c>
      <c r="I167" s="190" t="s">
        <v>653</v>
      </c>
      <c r="J167" s="143">
        <v>176</v>
      </c>
      <c r="K167" s="191"/>
      <c r="L167" s="18"/>
      <c r="M167" s="92">
        <v>183</v>
      </c>
      <c r="N167" s="18" t="s">
        <v>618</v>
      </c>
    </row>
    <row r="168" ht="24" hidden="1" spans="1:14">
      <c r="A168" s="18">
        <v>239</v>
      </c>
      <c r="B168" s="18" t="s">
        <v>68</v>
      </c>
      <c r="C168" s="142" t="s">
        <v>692</v>
      </c>
      <c r="D168" s="143" t="s">
        <v>693</v>
      </c>
      <c r="E168" s="143" t="s">
        <v>694</v>
      </c>
      <c r="F168" s="144" t="s">
        <v>175</v>
      </c>
      <c r="G168" s="145" t="s">
        <v>695</v>
      </c>
      <c r="H168" s="146" t="s">
        <v>696</v>
      </c>
      <c r="I168" s="190" t="s">
        <v>697</v>
      </c>
      <c r="J168" s="143">
        <v>1022</v>
      </c>
      <c r="K168" s="191"/>
      <c r="L168" s="18"/>
      <c r="M168" s="92">
        <v>1040</v>
      </c>
      <c r="N168" s="18" t="s">
        <v>618</v>
      </c>
    </row>
    <row r="169" ht="36" hidden="1" spans="1:14">
      <c r="A169" s="18">
        <v>55</v>
      </c>
      <c r="B169" s="18" t="s">
        <v>68</v>
      </c>
      <c r="C169" s="142" t="s">
        <v>698</v>
      </c>
      <c r="D169" s="143" t="s">
        <v>699</v>
      </c>
      <c r="E169" s="143" t="s">
        <v>668</v>
      </c>
      <c r="F169" s="144" t="s">
        <v>175</v>
      </c>
      <c r="G169" s="145" t="s">
        <v>700</v>
      </c>
      <c r="H169" s="146" t="s">
        <v>701</v>
      </c>
      <c r="I169" s="190" t="s">
        <v>653</v>
      </c>
      <c r="J169" s="143">
        <v>176</v>
      </c>
      <c r="K169" s="191"/>
      <c r="L169" s="18"/>
      <c r="M169" s="92">
        <v>183</v>
      </c>
      <c r="N169" s="18" t="s">
        <v>618</v>
      </c>
    </row>
    <row r="170" ht="24" hidden="1" spans="1:14">
      <c r="A170" s="18">
        <v>164</v>
      </c>
      <c r="B170" s="18" t="s">
        <v>44</v>
      </c>
      <c r="C170" s="142" t="s">
        <v>702</v>
      </c>
      <c r="D170" s="143" t="s">
        <v>692</v>
      </c>
      <c r="E170" s="143" t="s">
        <v>703</v>
      </c>
      <c r="F170" s="143" t="s">
        <v>704</v>
      </c>
      <c r="G170" s="145" t="s">
        <v>705</v>
      </c>
      <c r="H170" s="146" t="s">
        <v>706</v>
      </c>
      <c r="I170" s="190" t="s">
        <v>707</v>
      </c>
      <c r="J170" s="143">
        <v>110</v>
      </c>
      <c r="K170" s="191">
        <v>1</v>
      </c>
      <c r="L170" s="18"/>
      <c r="M170" s="92">
        <v>115</v>
      </c>
      <c r="N170" s="18" t="s">
        <v>618</v>
      </c>
    </row>
    <row r="171" ht="24" hidden="1" spans="1:14">
      <c r="A171" s="18">
        <v>56</v>
      </c>
      <c r="B171" s="18" t="s">
        <v>68</v>
      </c>
      <c r="C171" s="142" t="s">
        <v>708</v>
      </c>
      <c r="D171" s="143" t="s">
        <v>709</v>
      </c>
      <c r="E171" s="143" t="s">
        <v>710</v>
      </c>
      <c r="F171" s="144" t="s">
        <v>175</v>
      </c>
      <c r="G171" s="145" t="s">
        <v>711</v>
      </c>
      <c r="H171" s="146" t="s">
        <v>712</v>
      </c>
      <c r="I171" s="190" t="s">
        <v>713</v>
      </c>
      <c r="J171" s="143">
        <v>110</v>
      </c>
      <c r="K171" s="191">
        <v>1</v>
      </c>
      <c r="L171" s="18"/>
      <c r="M171" s="92">
        <v>115</v>
      </c>
      <c r="N171" s="18" t="s">
        <v>618</v>
      </c>
    </row>
    <row r="172" ht="24" hidden="1" spans="1:14">
      <c r="A172" s="18">
        <v>62</v>
      </c>
      <c r="B172" s="18" t="s">
        <v>309</v>
      </c>
      <c r="C172" s="142" t="s">
        <v>714</v>
      </c>
      <c r="D172" s="143" t="s">
        <v>715</v>
      </c>
      <c r="E172" s="143" t="s">
        <v>716</v>
      </c>
      <c r="F172" s="144" t="s">
        <v>56</v>
      </c>
      <c r="G172" s="145" t="s">
        <v>717</v>
      </c>
      <c r="H172" s="146" t="s">
        <v>718</v>
      </c>
      <c r="I172" s="190" t="s">
        <v>713</v>
      </c>
      <c r="J172" s="143">
        <v>110</v>
      </c>
      <c r="K172" s="191">
        <v>1</v>
      </c>
      <c r="L172" s="18"/>
      <c r="M172" s="92">
        <v>115</v>
      </c>
      <c r="N172" s="18" t="s">
        <v>618</v>
      </c>
    </row>
    <row r="173" ht="24" hidden="1" spans="1:14">
      <c r="A173" s="18">
        <v>21</v>
      </c>
      <c r="B173" s="18" t="s">
        <v>76</v>
      </c>
      <c r="C173" s="142" t="s">
        <v>719</v>
      </c>
      <c r="D173" s="143" t="s">
        <v>720</v>
      </c>
      <c r="E173" s="143" t="s">
        <v>721</v>
      </c>
      <c r="F173" s="144" t="s">
        <v>545</v>
      </c>
      <c r="G173" s="145" t="s">
        <v>722</v>
      </c>
      <c r="H173" s="146" t="s">
        <v>723</v>
      </c>
      <c r="I173" s="190" t="s">
        <v>724</v>
      </c>
      <c r="J173" s="143">
        <v>52</v>
      </c>
      <c r="K173" s="191">
        <v>1</v>
      </c>
      <c r="L173" s="18"/>
      <c r="M173" s="92">
        <v>55</v>
      </c>
      <c r="N173" s="18" t="s">
        <v>618</v>
      </c>
    </row>
    <row r="174" hidden="1" spans="1:14">
      <c r="A174" s="18">
        <v>57</v>
      </c>
      <c r="B174" s="18" t="s">
        <v>68</v>
      </c>
      <c r="C174" s="147" t="s">
        <v>725</v>
      </c>
      <c r="D174" s="148" t="s">
        <v>726</v>
      </c>
      <c r="E174" s="148" t="s">
        <v>727</v>
      </c>
      <c r="F174" s="149" t="s">
        <v>175</v>
      </c>
      <c r="G174" s="150" t="s">
        <v>728</v>
      </c>
      <c r="H174" s="151" t="s">
        <v>729</v>
      </c>
      <c r="I174" s="192" t="s">
        <v>730</v>
      </c>
      <c r="J174" s="148">
        <v>323</v>
      </c>
      <c r="K174" s="193">
        <v>3</v>
      </c>
      <c r="L174" s="18"/>
      <c r="M174" s="92">
        <v>330</v>
      </c>
      <c r="N174" s="18" t="s">
        <v>618</v>
      </c>
    </row>
    <row r="175" ht="36" hidden="1" spans="1:14">
      <c r="A175" s="18">
        <v>165</v>
      </c>
      <c r="B175" s="18" t="s">
        <v>44</v>
      </c>
      <c r="C175" s="152" t="s">
        <v>731</v>
      </c>
      <c r="D175" s="153" t="s">
        <v>732</v>
      </c>
      <c r="E175" s="154" t="s">
        <v>733</v>
      </c>
      <c r="F175" s="153" t="s">
        <v>734</v>
      </c>
      <c r="G175" s="155">
        <v>35704</v>
      </c>
      <c r="H175" s="156">
        <v>9787560013480</v>
      </c>
      <c r="I175" s="194" t="s">
        <v>735</v>
      </c>
      <c r="J175" s="153">
        <v>42</v>
      </c>
      <c r="K175" s="195">
        <v>1</v>
      </c>
      <c r="L175" s="18"/>
      <c r="M175" s="92">
        <v>46</v>
      </c>
      <c r="N175" s="18" t="s">
        <v>618</v>
      </c>
    </row>
    <row r="176" ht="24" hidden="1" spans="1:14">
      <c r="A176" s="18">
        <v>66</v>
      </c>
      <c r="B176" s="18" t="s">
        <v>68</v>
      </c>
      <c r="C176" s="152" t="s">
        <v>736</v>
      </c>
      <c r="D176" s="153" t="s">
        <v>737</v>
      </c>
      <c r="E176" s="153" t="s">
        <v>738</v>
      </c>
      <c r="F176" s="153" t="s">
        <v>739</v>
      </c>
      <c r="G176" s="153">
        <v>2014.5</v>
      </c>
      <c r="H176" s="157" t="s">
        <v>740</v>
      </c>
      <c r="I176" s="194" t="s">
        <v>735</v>
      </c>
      <c r="J176" s="153">
        <v>42</v>
      </c>
      <c r="K176" s="195">
        <v>1</v>
      </c>
      <c r="L176" s="18"/>
      <c r="M176" s="92">
        <v>46</v>
      </c>
      <c r="N176" s="18" t="s">
        <v>618</v>
      </c>
    </row>
    <row r="177" ht="24" hidden="1" spans="1:15">
      <c r="A177" s="18">
        <v>69</v>
      </c>
      <c r="B177" s="18" t="s">
        <v>68</v>
      </c>
      <c r="C177" s="152" t="s">
        <v>741</v>
      </c>
      <c r="D177" s="153" t="s">
        <v>742</v>
      </c>
      <c r="E177" s="153" t="s">
        <v>738</v>
      </c>
      <c r="F177" s="153" t="s">
        <v>739</v>
      </c>
      <c r="G177" s="153">
        <v>2014.5</v>
      </c>
      <c r="H177" s="157" t="s">
        <v>743</v>
      </c>
      <c r="I177" s="194" t="s">
        <v>744</v>
      </c>
      <c r="J177" s="153">
        <v>62</v>
      </c>
      <c r="K177" s="195">
        <v>1</v>
      </c>
      <c r="L177" s="18"/>
      <c r="M177" s="92">
        <v>66</v>
      </c>
      <c r="N177" s="18" t="s">
        <v>618</v>
      </c>
      <c r="O177" s="1" t="s">
        <v>114</v>
      </c>
    </row>
    <row r="178" ht="24" hidden="1" spans="1:14">
      <c r="A178" s="18">
        <v>58</v>
      </c>
      <c r="B178" s="18" t="s">
        <v>68</v>
      </c>
      <c r="C178" s="158" t="s">
        <v>745</v>
      </c>
      <c r="D178" s="159" t="s">
        <v>746</v>
      </c>
      <c r="E178" s="159" t="s">
        <v>747</v>
      </c>
      <c r="F178" s="159" t="s">
        <v>748</v>
      </c>
      <c r="G178" s="160" t="s">
        <v>749</v>
      </c>
      <c r="H178" s="756" t="s">
        <v>750</v>
      </c>
      <c r="I178" s="196" t="s">
        <v>751</v>
      </c>
      <c r="J178" s="197">
        <v>110</v>
      </c>
      <c r="K178" s="198">
        <v>1</v>
      </c>
      <c r="L178" s="18"/>
      <c r="M178" s="92">
        <v>115</v>
      </c>
      <c r="N178" s="18" t="s">
        <v>618</v>
      </c>
    </row>
    <row r="179" ht="24" hidden="1" spans="1:14">
      <c r="A179" s="18">
        <v>68</v>
      </c>
      <c r="B179" s="18" t="s">
        <v>68</v>
      </c>
      <c r="C179" s="162" t="s">
        <v>752</v>
      </c>
      <c r="D179" s="142" t="s">
        <v>753</v>
      </c>
      <c r="E179" s="143" t="s">
        <v>754</v>
      </c>
      <c r="F179" s="144" t="s">
        <v>739</v>
      </c>
      <c r="G179" s="145" t="s">
        <v>755</v>
      </c>
      <c r="H179" s="146" t="s">
        <v>756</v>
      </c>
      <c r="I179" s="190" t="s">
        <v>757</v>
      </c>
      <c r="J179" s="143">
        <v>42</v>
      </c>
      <c r="K179" s="191">
        <v>1</v>
      </c>
      <c r="L179" s="18"/>
      <c r="M179" s="92">
        <v>46</v>
      </c>
      <c r="N179" s="18" t="s">
        <v>618</v>
      </c>
    </row>
    <row r="180" ht="24" hidden="1" spans="1:15">
      <c r="A180" s="18">
        <v>67</v>
      </c>
      <c r="B180" s="18" t="s">
        <v>68</v>
      </c>
      <c r="C180" s="162" t="s">
        <v>758</v>
      </c>
      <c r="D180" s="142" t="s">
        <v>759</v>
      </c>
      <c r="E180" s="143" t="s">
        <v>760</v>
      </c>
      <c r="F180" s="144" t="s">
        <v>739</v>
      </c>
      <c r="G180" s="145" t="s">
        <v>761</v>
      </c>
      <c r="H180" s="146" t="s">
        <v>762</v>
      </c>
      <c r="I180" s="190" t="s">
        <v>763</v>
      </c>
      <c r="J180" s="143">
        <v>62</v>
      </c>
      <c r="K180" s="191">
        <v>1</v>
      </c>
      <c r="L180" s="18"/>
      <c r="M180" s="92">
        <v>66</v>
      </c>
      <c r="N180" s="18" t="s">
        <v>618</v>
      </c>
      <c r="O180" s="1" t="s">
        <v>114</v>
      </c>
    </row>
    <row r="181" hidden="1" spans="1:14">
      <c r="A181" s="18"/>
      <c r="B181" s="18"/>
      <c r="C181" s="163" t="s">
        <v>764</v>
      </c>
      <c r="D181" s="164" t="s">
        <v>765</v>
      </c>
      <c r="E181" s="165"/>
      <c r="F181" s="166"/>
      <c r="G181" s="167"/>
      <c r="H181" s="168"/>
      <c r="I181" s="165" t="s">
        <v>766</v>
      </c>
      <c r="J181" s="165"/>
      <c r="K181" s="199"/>
      <c r="L181" s="103"/>
      <c r="M181" s="18"/>
      <c r="N181" s="18" t="s">
        <v>618</v>
      </c>
    </row>
    <row r="182" ht="24" hidden="1" spans="1:14">
      <c r="A182" s="18"/>
      <c r="B182" s="18"/>
      <c r="C182" s="163" t="s">
        <v>767</v>
      </c>
      <c r="D182" s="164" t="s">
        <v>765</v>
      </c>
      <c r="E182" s="165"/>
      <c r="F182" s="166"/>
      <c r="G182" s="167"/>
      <c r="H182" s="168"/>
      <c r="I182" s="165" t="s">
        <v>766</v>
      </c>
      <c r="J182" s="165"/>
      <c r="K182" s="199"/>
      <c r="L182" s="103"/>
      <c r="M182" s="18"/>
      <c r="N182" s="18" t="s">
        <v>618</v>
      </c>
    </row>
    <row r="183" hidden="1" spans="1:14">
      <c r="A183" s="18"/>
      <c r="B183" s="18"/>
      <c r="C183" s="163" t="s">
        <v>768</v>
      </c>
      <c r="D183" s="164" t="s">
        <v>765</v>
      </c>
      <c r="E183" s="165"/>
      <c r="F183" s="166"/>
      <c r="G183" s="167"/>
      <c r="H183" s="168"/>
      <c r="I183" s="165" t="s">
        <v>766</v>
      </c>
      <c r="J183" s="165"/>
      <c r="K183" s="199"/>
      <c r="L183" s="103"/>
      <c r="M183" s="18"/>
      <c r="N183" s="18" t="s">
        <v>618</v>
      </c>
    </row>
    <row r="184" hidden="1" spans="1:14">
      <c r="A184" s="18"/>
      <c r="B184" s="18"/>
      <c r="C184" s="163" t="s">
        <v>769</v>
      </c>
      <c r="D184" s="164" t="s">
        <v>770</v>
      </c>
      <c r="E184" s="165"/>
      <c r="F184" s="166"/>
      <c r="G184" s="167"/>
      <c r="H184" s="168"/>
      <c r="I184" s="165" t="s">
        <v>766</v>
      </c>
      <c r="J184" s="165"/>
      <c r="K184" s="199"/>
      <c r="L184" s="103"/>
      <c r="M184" s="18"/>
      <c r="N184" s="18" t="s">
        <v>618</v>
      </c>
    </row>
    <row r="185" ht="36" hidden="1" spans="1:14">
      <c r="A185" s="18"/>
      <c r="B185" s="18"/>
      <c r="C185" s="169" t="s">
        <v>771</v>
      </c>
      <c r="D185" s="170" t="s">
        <v>346</v>
      </c>
      <c r="E185" s="171" t="s">
        <v>772</v>
      </c>
      <c r="F185" s="171" t="s">
        <v>275</v>
      </c>
      <c r="G185" s="171" t="s">
        <v>773</v>
      </c>
      <c r="H185" s="172" t="s">
        <v>774</v>
      </c>
      <c r="I185" s="171" t="s">
        <v>775</v>
      </c>
      <c r="J185" s="171"/>
      <c r="K185" s="200"/>
      <c r="L185" s="18"/>
      <c r="M185" s="18"/>
      <c r="N185" s="18" t="s">
        <v>618</v>
      </c>
    </row>
    <row r="186" ht="36" hidden="1" spans="1:14">
      <c r="A186" s="18"/>
      <c r="B186" s="18"/>
      <c r="C186" s="169" t="s">
        <v>776</v>
      </c>
      <c r="D186" s="170" t="s">
        <v>346</v>
      </c>
      <c r="E186" s="171" t="s">
        <v>777</v>
      </c>
      <c r="F186" s="171" t="s">
        <v>306</v>
      </c>
      <c r="G186" s="171" t="s">
        <v>778</v>
      </c>
      <c r="H186" s="172" t="s">
        <v>779</v>
      </c>
      <c r="I186" s="171" t="s">
        <v>775</v>
      </c>
      <c r="J186" s="171"/>
      <c r="K186" s="200"/>
      <c r="L186" s="18"/>
      <c r="M186" s="18"/>
      <c r="N186" s="18" t="s">
        <v>618</v>
      </c>
    </row>
    <row r="187" ht="36" hidden="1" spans="1:14">
      <c r="A187" s="18"/>
      <c r="B187" s="18"/>
      <c r="C187" s="169" t="s">
        <v>780</v>
      </c>
      <c r="D187" s="170" t="s">
        <v>346</v>
      </c>
      <c r="E187" s="171" t="s">
        <v>781</v>
      </c>
      <c r="F187" s="171" t="s">
        <v>293</v>
      </c>
      <c r="G187" s="173">
        <v>43617</v>
      </c>
      <c r="H187" s="172" t="s">
        <v>782</v>
      </c>
      <c r="I187" s="171" t="s">
        <v>775</v>
      </c>
      <c r="J187" s="171"/>
      <c r="K187" s="200"/>
      <c r="L187" s="18"/>
      <c r="M187" s="18"/>
      <c r="N187" s="18" t="s">
        <v>618</v>
      </c>
    </row>
    <row r="188" ht="24" hidden="1" spans="1:14">
      <c r="A188" s="18"/>
      <c r="B188" s="18"/>
      <c r="C188" s="170" t="s">
        <v>783</v>
      </c>
      <c r="D188" s="174" t="s">
        <v>346</v>
      </c>
      <c r="E188" s="174"/>
      <c r="F188" s="175"/>
      <c r="G188" s="176"/>
      <c r="H188" s="177"/>
      <c r="I188" s="174" t="s">
        <v>784</v>
      </c>
      <c r="J188" s="174"/>
      <c r="K188" s="201"/>
      <c r="L188" s="18"/>
      <c r="M188" s="18"/>
      <c r="N188" s="18" t="s">
        <v>618</v>
      </c>
    </row>
    <row r="189" ht="24" hidden="1" spans="1:14">
      <c r="A189" s="18"/>
      <c r="B189" s="18"/>
      <c r="C189" s="170" t="s">
        <v>785</v>
      </c>
      <c r="D189" s="174" t="s">
        <v>346</v>
      </c>
      <c r="E189" s="174"/>
      <c r="F189" s="175"/>
      <c r="G189" s="176"/>
      <c r="H189" s="177"/>
      <c r="I189" s="174" t="s">
        <v>784</v>
      </c>
      <c r="J189" s="174"/>
      <c r="K189" s="201"/>
      <c r="L189" s="18"/>
      <c r="M189" s="18"/>
      <c r="N189" s="18" t="s">
        <v>618</v>
      </c>
    </row>
    <row r="190" ht="24" hidden="1" spans="1:14">
      <c r="A190" s="18"/>
      <c r="B190" s="18"/>
      <c r="C190" s="170" t="s">
        <v>786</v>
      </c>
      <c r="D190" s="174" t="s">
        <v>346</v>
      </c>
      <c r="E190" s="174"/>
      <c r="F190" s="175"/>
      <c r="G190" s="176"/>
      <c r="H190" s="177"/>
      <c r="I190" s="174" t="s">
        <v>784</v>
      </c>
      <c r="J190" s="174"/>
      <c r="K190" s="201"/>
      <c r="L190" s="18"/>
      <c r="M190" s="18"/>
      <c r="N190" s="18" t="s">
        <v>618</v>
      </c>
    </row>
    <row r="191" ht="24" hidden="1" spans="1:14">
      <c r="A191" s="18"/>
      <c r="B191" s="18"/>
      <c r="C191" s="170" t="s">
        <v>787</v>
      </c>
      <c r="D191" s="174" t="s">
        <v>346</v>
      </c>
      <c r="E191" s="174"/>
      <c r="F191" s="175"/>
      <c r="G191" s="176"/>
      <c r="H191" s="177"/>
      <c r="I191" s="174" t="s">
        <v>784</v>
      </c>
      <c r="J191" s="174"/>
      <c r="K191" s="201"/>
      <c r="L191" s="18"/>
      <c r="M191" s="18"/>
      <c r="N191" s="18" t="s">
        <v>618</v>
      </c>
    </row>
    <row r="192" s="4" customFormat="1" ht="24" hidden="1" spans="1:14">
      <c r="A192" s="103"/>
      <c r="B192" s="103"/>
      <c r="C192" s="178" t="s">
        <v>788</v>
      </c>
      <c r="D192" s="179" t="s">
        <v>789</v>
      </c>
      <c r="E192" s="180" t="s">
        <v>790</v>
      </c>
      <c r="F192" s="181" t="s">
        <v>790</v>
      </c>
      <c r="G192" s="182" t="s">
        <v>790</v>
      </c>
      <c r="H192" s="183" t="s">
        <v>790</v>
      </c>
      <c r="I192" s="202" t="s">
        <v>791</v>
      </c>
      <c r="J192" s="62"/>
      <c r="K192" s="103"/>
      <c r="L192" s="103"/>
      <c r="M192" s="103"/>
      <c r="N192" s="103" t="s">
        <v>792</v>
      </c>
    </row>
    <row r="193" s="4" customFormat="1" ht="24" hidden="1" spans="1:14">
      <c r="A193" s="103"/>
      <c r="B193" s="103"/>
      <c r="C193" s="203" t="s">
        <v>793</v>
      </c>
      <c r="D193" s="179" t="s">
        <v>789</v>
      </c>
      <c r="E193" s="204" t="s">
        <v>790</v>
      </c>
      <c r="F193" s="205" t="s">
        <v>790</v>
      </c>
      <c r="G193" s="206" t="s">
        <v>790</v>
      </c>
      <c r="H193" s="207" t="s">
        <v>790</v>
      </c>
      <c r="I193" s="202" t="s">
        <v>794</v>
      </c>
      <c r="J193" s="62"/>
      <c r="K193" s="103"/>
      <c r="L193" s="103"/>
      <c r="M193" s="103"/>
      <c r="N193" s="103" t="s">
        <v>792</v>
      </c>
    </row>
    <row r="194" s="4" customFormat="1" ht="24" hidden="1" spans="1:14">
      <c r="A194" s="103"/>
      <c r="B194" s="103"/>
      <c r="C194" s="203" t="s">
        <v>795</v>
      </c>
      <c r="D194" s="179" t="s">
        <v>789</v>
      </c>
      <c r="E194" s="204" t="s">
        <v>790</v>
      </c>
      <c r="F194" s="205" t="s">
        <v>790</v>
      </c>
      <c r="G194" s="206" t="s">
        <v>790</v>
      </c>
      <c r="H194" s="207" t="s">
        <v>790</v>
      </c>
      <c r="I194" s="202" t="s">
        <v>791</v>
      </c>
      <c r="J194" s="62"/>
      <c r="K194" s="103"/>
      <c r="L194" s="103"/>
      <c r="M194" s="103"/>
      <c r="N194" s="103" t="s">
        <v>792</v>
      </c>
    </row>
    <row r="195" s="4" customFormat="1" ht="24" hidden="1" spans="1:14">
      <c r="A195" s="103"/>
      <c r="B195" s="103"/>
      <c r="C195" s="203" t="s">
        <v>796</v>
      </c>
      <c r="D195" s="179" t="s">
        <v>789</v>
      </c>
      <c r="E195" s="204" t="s">
        <v>790</v>
      </c>
      <c r="F195" s="205" t="s">
        <v>790</v>
      </c>
      <c r="G195" s="206" t="s">
        <v>790</v>
      </c>
      <c r="H195" s="207" t="s">
        <v>790</v>
      </c>
      <c r="I195" s="202" t="s">
        <v>791</v>
      </c>
      <c r="J195" s="62"/>
      <c r="K195" s="103"/>
      <c r="L195" s="103"/>
      <c r="M195" s="103"/>
      <c r="N195" s="103" t="s">
        <v>792</v>
      </c>
    </row>
    <row r="196" s="4" customFormat="1" ht="24" hidden="1" spans="1:14">
      <c r="A196" s="103"/>
      <c r="B196" s="103"/>
      <c r="C196" s="203" t="s">
        <v>797</v>
      </c>
      <c r="D196" s="179" t="s">
        <v>789</v>
      </c>
      <c r="E196" s="204" t="s">
        <v>790</v>
      </c>
      <c r="F196" s="205" t="s">
        <v>790</v>
      </c>
      <c r="G196" s="206" t="s">
        <v>790</v>
      </c>
      <c r="H196" s="207" t="s">
        <v>790</v>
      </c>
      <c r="I196" s="202" t="s">
        <v>798</v>
      </c>
      <c r="J196" s="62"/>
      <c r="K196" s="103"/>
      <c r="L196" s="103"/>
      <c r="M196" s="103"/>
      <c r="N196" s="103" t="s">
        <v>792</v>
      </c>
    </row>
    <row r="197" s="4" customFormat="1" ht="24" hidden="1" spans="1:14">
      <c r="A197" s="103"/>
      <c r="B197" s="103"/>
      <c r="C197" s="203" t="s">
        <v>799</v>
      </c>
      <c r="D197" s="179" t="s">
        <v>789</v>
      </c>
      <c r="E197" s="204" t="s">
        <v>790</v>
      </c>
      <c r="F197" s="205" t="s">
        <v>790</v>
      </c>
      <c r="G197" s="206" t="s">
        <v>790</v>
      </c>
      <c r="H197" s="207" t="s">
        <v>790</v>
      </c>
      <c r="I197" s="202" t="s">
        <v>800</v>
      </c>
      <c r="J197" s="62"/>
      <c r="K197" s="103"/>
      <c r="L197" s="103"/>
      <c r="M197" s="103"/>
      <c r="N197" s="103" t="s">
        <v>792</v>
      </c>
    </row>
    <row r="198" s="4" customFormat="1" ht="24" hidden="1" spans="1:14">
      <c r="A198" s="103"/>
      <c r="B198" s="103"/>
      <c r="C198" s="203" t="s">
        <v>801</v>
      </c>
      <c r="D198" s="179" t="s">
        <v>789</v>
      </c>
      <c r="E198" s="204" t="s">
        <v>790</v>
      </c>
      <c r="F198" s="205" t="s">
        <v>790</v>
      </c>
      <c r="G198" s="206" t="s">
        <v>790</v>
      </c>
      <c r="H198" s="207" t="s">
        <v>790</v>
      </c>
      <c r="I198" s="202" t="s">
        <v>802</v>
      </c>
      <c r="J198" s="62"/>
      <c r="K198" s="103"/>
      <c r="L198" s="103"/>
      <c r="M198" s="103"/>
      <c r="N198" s="103" t="s">
        <v>792</v>
      </c>
    </row>
    <row r="199" s="4" customFormat="1" ht="36" hidden="1" spans="1:14">
      <c r="A199" s="103"/>
      <c r="B199" s="103"/>
      <c r="C199" s="203" t="s">
        <v>803</v>
      </c>
      <c r="D199" s="179" t="s">
        <v>804</v>
      </c>
      <c r="E199" s="204" t="s">
        <v>790</v>
      </c>
      <c r="F199" s="205" t="s">
        <v>790</v>
      </c>
      <c r="G199" s="206" t="s">
        <v>790</v>
      </c>
      <c r="H199" s="207" t="s">
        <v>790</v>
      </c>
      <c r="I199" s="202" t="s">
        <v>805</v>
      </c>
      <c r="J199" s="62"/>
      <c r="K199" s="103"/>
      <c r="L199" s="103"/>
      <c r="M199" s="103"/>
      <c r="N199" s="103" t="s">
        <v>792</v>
      </c>
    </row>
    <row r="200" s="4" customFormat="1" ht="36" hidden="1" spans="1:14">
      <c r="A200" s="103"/>
      <c r="B200" s="103"/>
      <c r="C200" s="203" t="s">
        <v>806</v>
      </c>
      <c r="D200" s="179" t="s">
        <v>789</v>
      </c>
      <c r="E200" s="204" t="s">
        <v>790</v>
      </c>
      <c r="F200" s="205" t="s">
        <v>790</v>
      </c>
      <c r="G200" s="206" t="s">
        <v>790</v>
      </c>
      <c r="H200" s="207" t="s">
        <v>790</v>
      </c>
      <c r="I200" s="202" t="s">
        <v>807</v>
      </c>
      <c r="J200" s="62"/>
      <c r="K200" s="103"/>
      <c r="L200" s="103"/>
      <c r="M200" s="103"/>
      <c r="N200" s="103" t="s">
        <v>792</v>
      </c>
    </row>
    <row r="201" s="4" customFormat="1" ht="24" hidden="1" spans="1:14">
      <c r="A201" s="103"/>
      <c r="B201" s="103"/>
      <c r="C201" s="203" t="s">
        <v>808</v>
      </c>
      <c r="D201" s="179" t="s">
        <v>789</v>
      </c>
      <c r="E201" s="204" t="s">
        <v>790</v>
      </c>
      <c r="F201" s="205" t="s">
        <v>790</v>
      </c>
      <c r="G201" s="206" t="s">
        <v>790</v>
      </c>
      <c r="H201" s="207" t="s">
        <v>790</v>
      </c>
      <c r="I201" s="202" t="s">
        <v>791</v>
      </c>
      <c r="J201" s="62"/>
      <c r="K201" s="103"/>
      <c r="L201" s="103"/>
      <c r="M201" s="103"/>
      <c r="N201" s="103" t="s">
        <v>792</v>
      </c>
    </row>
    <row r="202" s="4" customFormat="1" ht="24" hidden="1" spans="1:14">
      <c r="A202" s="103"/>
      <c r="B202" s="103"/>
      <c r="C202" s="203" t="s">
        <v>809</v>
      </c>
      <c r="D202" s="179" t="s">
        <v>804</v>
      </c>
      <c r="E202" s="204" t="s">
        <v>790</v>
      </c>
      <c r="F202" s="205" t="s">
        <v>790</v>
      </c>
      <c r="G202" s="206" t="s">
        <v>790</v>
      </c>
      <c r="H202" s="207" t="s">
        <v>790</v>
      </c>
      <c r="I202" s="202" t="s">
        <v>798</v>
      </c>
      <c r="J202" s="62"/>
      <c r="K202" s="103"/>
      <c r="L202" s="103"/>
      <c r="M202" s="103"/>
      <c r="N202" s="103" t="s">
        <v>792</v>
      </c>
    </row>
    <row r="203" s="4" customFormat="1" ht="24" hidden="1" spans="1:14">
      <c r="A203" s="103"/>
      <c r="B203" s="103"/>
      <c r="C203" s="203" t="s">
        <v>810</v>
      </c>
      <c r="D203" s="179" t="s">
        <v>804</v>
      </c>
      <c r="E203" s="204" t="s">
        <v>790</v>
      </c>
      <c r="F203" s="205" t="s">
        <v>790</v>
      </c>
      <c r="G203" s="206" t="s">
        <v>790</v>
      </c>
      <c r="H203" s="207" t="s">
        <v>790</v>
      </c>
      <c r="I203" s="202" t="s">
        <v>791</v>
      </c>
      <c r="J203" s="62"/>
      <c r="K203" s="103"/>
      <c r="L203" s="103"/>
      <c r="M203" s="103"/>
      <c r="N203" s="103" t="s">
        <v>792</v>
      </c>
    </row>
    <row r="204" ht="36" hidden="1" spans="1:14">
      <c r="A204" s="18">
        <v>174</v>
      </c>
      <c r="B204" s="18" t="s">
        <v>59</v>
      </c>
      <c r="C204" s="49" t="s">
        <v>811</v>
      </c>
      <c r="D204" s="48" t="s">
        <v>812</v>
      </c>
      <c r="E204" s="48" t="s">
        <v>813</v>
      </c>
      <c r="F204" s="48" t="s">
        <v>63</v>
      </c>
      <c r="G204" s="48" t="s">
        <v>814</v>
      </c>
      <c r="H204" s="48" t="s">
        <v>815</v>
      </c>
      <c r="I204" s="219" t="s">
        <v>800</v>
      </c>
      <c r="J204" s="208">
        <v>55</v>
      </c>
      <c r="K204" s="208">
        <v>1</v>
      </c>
      <c r="L204" s="18"/>
      <c r="M204" s="92">
        <v>59</v>
      </c>
      <c r="N204" s="18" t="s">
        <v>792</v>
      </c>
    </row>
    <row r="205" ht="24" hidden="1" spans="1:15">
      <c r="A205" s="18"/>
      <c r="B205" s="18" t="s">
        <v>68</v>
      </c>
      <c r="C205" s="49" t="s">
        <v>816</v>
      </c>
      <c r="D205" s="48" t="s">
        <v>817</v>
      </c>
      <c r="E205" s="48" t="s">
        <v>818</v>
      </c>
      <c r="F205" s="48" t="s">
        <v>175</v>
      </c>
      <c r="G205" s="48" t="s">
        <v>819</v>
      </c>
      <c r="H205" s="48" t="s">
        <v>820</v>
      </c>
      <c r="I205" s="219" t="s">
        <v>798</v>
      </c>
      <c r="J205" s="208">
        <v>154</v>
      </c>
      <c r="K205" s="208">
        <v>2</v>
      </c>
      <c r="L205" s="18"/>
      <c r="M205" s="18">
        <v>160</v>
      </c>
      <c r="N205" s="18" t="s">
        <v>792</v>
      </c>
      <c r="O205" s="1" t="s">
        <v>114</v>
      </c>
    </row>
    <row r="206" ht="24" hidden="1" spans="1:14">
      <c r="A206" s="18">
        <v>139</v>
      </c>
      <c r="B206" s="18" t="s">
        <v>44</v>
      </c>
      <c r="C206" s="49" t="s">
        <v>821</v>
      </c>
      <c r="D206" s="48" t="s">
        <v>822</v>
      </c>
      <c r="E206" s="48" t="s">
        <v>823</v>
      </c>
      <c r="F206" s="48" t="s">
        <v>15</v>
      </c>
      <c r="G206" s="48" t="s">
        <v>824</v>
      </c>
      <c r="H206" s="48" t="s">
        <v>825</v>
      </c>
      <c r="I206" s="219" t="s">
        <v>791</v>
      </c>
      <c r="J206" s="208">
        <v>49</v>
      </c>
      <c r="K206" s="208">
        <v>1</v>
      </c>
      <c r="L206" s="18"/>
      <c r="M206" s="92">
        <v>52</v>
      </c>
      <c r="N206" s="18" t="s">
        <v>792</v>
      </c>
    </row>
    <row r="207" s="4" customFormat="1" ht="24" hidden="1" spans="1:14">
      <c r="A207" s="103"/>
      <c r="B207" s="103"/>
      <c r="C207" s="203" t="s">
        <v>826</v>
      </c>
      <c r="D207" s="179" t="s">
        <v>789</v>
      </c>
      <c r="E207" s="204" t="s">
        <v>790</v>
      </c>
      <c r="F207" s="205" t="s">
        <v>790</v>
      </c>
      <c r="G207" s="206" t="s">
        <v>790</v>
      </c>
      <c r="H207" s="207" t="s">
        <v>790</v>
      </c>
      <c r="I207" s="180" t="s">
        <v>794</v>
      </c>
      <c r="J207" s="204">
        <v>52</v>
      </c>
      <c r="K207" s="204">
        <v>1</v>
      </c>
      <c r="L207" s="103"/>
      <c r="M207" s="103"/>
      <c r="N207" s="103" t="s">
        <v>792</v>
      </c>
    </row>
    <row r="208" s="4" customFormat="1" ht="24" hidden="1" spans="1:14">
      <c r="A208" s="103"/>
      <c r="B208" s="103"/>
      <c r="C208" s="203" t="s">
        <v>827</v>
      </c>
      <c r="D208" s="179" t="s">
        <v>789</v>
      </c>
      <c r="E208" s="204" t="s">
        <v>790</v>
      </c>
      <c r="F208" s="205" t="s">
        <v>790</v>
      </c>
      <c r="G208" s="206" t="s">
        <v>790</v>
      </c>
      <c r="H208" s="207" t="s">
        <v>790</v>
      </c>
      <c r="I208" s="180" t="s">
        <v>800</v>
      </c>
      <c r="J208" s="204">
        <v>55</v>
      </c>
      <c r="K208" s="204">
        <v>1</v>
      </c>
      <c r="L208" s="103"/>
      <c r="M208" s="103"/>
      <c r="N208" s="103" t="s">
        <v>792</v>
      </c>
    </row>
    <row r="209" ht="24" hidden="1" spans="1:14">
      <c r="A209" s="18"/>
      <c r="B209" s="18" t="s">
        <v>68</v>
      </c>
      <c r="C209" s="49" t="s">
        <v>828</v>
      </c>
      <c r="D209" s="208" t="s">
        <v>828</v>
      </c>
      <c r="E209" s="208" t="s">
        <v>829</v>
      </c>
      <c r="F209" s="48" t="s">
        <v>175</v>
      </c>
      <c r="G209" s="209" t="s">
        <v>830</v>
      </c>
      <c r="H209" s="210" t="s">
        <v>831</v>
      </c>
      <c r="I209" s="220" t="s">
        <v>800</v>
      </c>
      <c r="J209" s="208">
        <v>55</v>
      </c>
      <c r="K209" s="208">
        <v>1</v>
      </c>
      <c r="L209" s="18"/>
      <c r="M209" s="92">
        <v>59</v>
      </c>
      <c r="N209" s="18" t="s">
        <v>792</v>
      </c>
    </row>
    <row r="210" s="4" customFormat="1" ht="24" hidden="1" spans="1:14">
      <c r="A210" s="103"/>
      <c r="B210" s="103"/>
      <c r="C210" s="203" t="s">
        <v>832</v>
      </c>
      <c r="D210" s="179" t="s">
        <v>789</v>
      </c>
      <c r="E210" s="204" t="s">
        <v>790</v>
      </c>
      <c r="F210" s="205" t="s">
        <v>790</v>
      </c>
      <c r="G210" s="206" t="s">
        <v>790</v>
      </c>
      <c r="H210" s="207" t="s">
        <v>790</v>
      </c>
      <c r="I210" s="180" t="s">
        <v>791</v>
      </c>
      <c r="J210" s="204">
        <v>49</v>
      </c>
      <c r="K210" s="204">
        <v>1</v>
      </c>
      <c r="L210" s="103"/>
      <c r="M210" s="103"/>
      <c r="N210" s="103" t="s">
        <v>792</v>
      </c>
    </row>
    <row r="211" ht="24" hidden="1" spans="1:14">
      <c r="A211" s="18">
        <v>167</v>
      </c>
      <c r="B211" s="18" t="s">
        <v>68</v>
      </c>
      <c r="C211" s="211" t="s">
        <v>833</v>
      </c>
      <c r="D211" s="48" t="s">
        <v>834</v>
      </c>
      <c r="E211" s="212" t="s">
        <v>835</v>
      </c>
      <c r="F211" s="48" t="s">
        <v>327</v>
      </c>
      <c r="G211" s="48" t="s">
        <v>836</v>
      </c>
      <c r="H211" s="48" t="s">
        <v>837</v>
      </c>
      <c r="I211" s="220" t="s">
        <v>800</v>
      </c>
      <c r="J211" s="208">
        <v>55</v>
      </c>
      <c r="K211" s="208">
        <v>1</v>
      </c>
      <c r="L211" s="18"/>
      <c r="M211" s="92">
        <v>59</v>
      </c>
      <c r="N211" s="18" t="s">
        <v>792</v>
      </c>
    </row>
    <row r="212" s="4" customFormat="1" ht="24" hidden="1" spans="1:14">
      <c r="A212" s="103"/>
      <c r="B212" s="103"/>
      <c r="C212" s="203" t="s">
        <v>838</v>
      </c>
      <c r="D212" s="179" t="s">
        <v>789</v>
      </c>
      <c r="E212" s="204" t="s">
        <v>790</v>
      </c>
      <c r="F212" s="205" t="s">
        <v>790</v>
      </c>
      <c r="G212" s="206" t="s">
        <v>790</v>
      </c>
      <c r="H212" s="207" t="s">
        <v>790</v>
      </c>
      <c r="I212" s="180" t="s">
        <v>798</v>
      </c>
      <c r="J212" s="204">
        <v>153</v>
      </c>
      <c r="K212" s="204">
        <v>1</v>
      </c>
      <c r="L212" s="103"/>
      <c r="M212" s="103"/>
      <c r="N212" s="103" t="s">
        <v>792</v>
      </c>
    </row>
    <row r="213" s="4" customFormat="1" ht="24" hidden="1" spans="1:14">
      <c r="A213" s="103"/>
      <c r="B213" s="103"/>
      <c r="C213" s="203" t="s">
        <v>839</v>
      </c>
      <c r="D213" s="179" t="s">
        <v>789</v>
      </c>
      <c r="E213" s="204" t="s">
        <v>790</v>
      </c>
      <c r="F213" s="205" t="s">
        <v>790</v>
      </c>
      <c r="G213" s="206" t="s">
        <v>790</v>
      </c>
      <c r="H213" s="207" t="s">
        <v>790</v>
      </c>
      <c r="I213" s="180" t="s">
        <v>791</v>
      </c>
      <c r="J213" s="204">
        <v>49</v>
      </c>
      <c r="K213" s="204">
        <v>1</v>
      </c>
      <c r="L213" s="103"/>
      <c r="M213" s="103"/>
      <c r="N213" s="103" t="s">
        <v>792</v>
      </c>
    </row>
    <row r="214" s="3" customFormat="1" ht="24" hidden="1" spans="1:14">
      <c r="A214" s="88"/>
      <c r="B214" s="88" t="s">
        <v>68</v>
      </c>
      <c r="C214" s="213" t="s">
        <v>840</v>
      </c>
      <c r="D214" s="214" t="s">
        <v>841</v>
      </c>
      <c r="E214" s="214" t="s">
        <v>842</v>
      </c>
      <c r="F214" s="214" t="s">
        <v>843</v>
      </c>
      <c r="G214" s="214" t="s">
        <v>844</v>
      </c>
      <c r="H214" s="214" t="s">
        <v>845</v>
      </c>
      <c r="I214" s="214" t="s">
        <v>794</v>
      </c>
      <c r="J214" s="221">
        <v>62</v>
      </c>
      <c r="K214" s="221">
        <v>1</v>
      </c>
      <c r="L214" s="88"/>
      <c r="M214" s="88">
        <v>66</v>
      </c>
      <c r="N214" s="88" t="s">
        <v>792</v>
      </c>
    </row>
    <row r="215" ht="36" hidden="1" spans="1:15">
      <c r="A215" s="18">
        <v>166</v>
      </c>
      <c r="B215" s="18" t="s">
        <v>68</v>
      </c>
      <c r="C215" s="49" t="s">
        <v>846</v>
      </c>
      <c r="D215" s="48" t="s">
        <v>847</v>
      </c>
      <c r="E215" s="48" t="s">
        <v>848</v>
      </c>
      <c r="F215" s="48" t="s">
        <v>142</v>
      </c>
      <c r="G215" s="48" t="s">
        <v>849</v>
      </c>
      <c r="H215" s="48" t="s">
        <v>850</v>
      </c>
      <c r="I215" s="214" t="s">
        <v>851</v>
      </c>
      <c r="J215" s="208">
        <v>92</v>
      </c>
      <c r="K215" s="208">
        <v>1</v>
      </c>
      <c r="L215" s="18"/>
      <c r="M215" s="92">
        <v>96</v>
      </c>
      <c r="N215" s="18" t="s">
        <v>792</v>
      </c>
      <c r="O215" s="1" t="s">
        <v>114</v>
      </c>
    </row>
    <row r="216" s="4" customFormat="1" ht="24" hidden="1" spans="1:14">
      <c r="A216" s="103"/>
      <c r="B216" s="103"/>
      <c r="C216" s="203" t="s">
        <v>852</v>
      </c>
      <c r="D216" s="179" t="s">
        <v>804</v>
      </c>
      <c r="E216" s="180" t="s">
        <v>790</v>
      </c>
      <c r="F216" s="180" t="s">
        <v>790</v>
      </c>
      <c r="G216" s="180" t="s">
        <v>790</v>
      </c>
      <c r="H216" s="180" t="s">
        <v>790</v>
      </c>
      <c r="I216" s="180" t="s">
        <v>802</v>
      </c>
      <c r="J216" s="204">
        <v>64</v>
      </c>
      <c r="K216" s="204">
        <v>1</v>
      </c>
      <c r="L216" s="103"/>
      <c r="M216" s="103"/>
      <c r="N216" s="103" t="s">
        <v>792</v>
      </c>
    </row>
    <row r="217" s="4" customFormat="1" ht="24" hidden="1" spans="1:14">
      <c r="A217" s="103"/>
      <c r="B217" s="103"/>
      <c r="C217" s="203" t="s">
        <v>853</v>
      </c>
      <c r="D217" s="179" t="s">
        <v>789</v>
      </c>
      <c r="E217" s="180" t="s">
        <v>790</v>
      </c>
      <c r="F217" s="180" t="s">
        <v>790</v>
      </c>
      <c r="G217" s="180" t="s">
        <v>790</v>
      </c>
      <c r="H217" s="180" t="s">
        <v>790</v>
      </c>
      <c r="I217" s="180" t="s">
        <v>802</v>
      </c>
      <c r="J217" s="204">
        <v>64</v>
      </c>
      <c r="K217" s="204">
        <v>1</v>
      </c>
      <c r="L217" s="103"/>
      <c r="M217" s="103"/>
      <c r="N217" s="103" t="s">
        <v>792</v>
      </c>
    </row>
    <row r="218" s="4" customFormat="1" ht="36" hidden="1" spans="1:14">
      <c r="A218" s="103"/>
      <c r="B218" s="103"/>
      <c r="C218" s="203" t="s">
        <v>854</v>
      </c>
      <c r="D218" s="179" t="s">
        <v>789</v>
      </c>
      <c r="E218" s="180" t="s">
        <v>790</v>
      </c>
      <c r="F218" s="180" t="s">
        <v>790</v>
      </c>
      <c r="G218" s="180" t="s">
        <v>790</v>
      </c>
      <c r="H218" s="180" t="s">
        <v>790</v>
      </c>
      <c r="I218" s="180" t="s">
        <v>855</v>
      </c>
      <c r="J218" s="204">
        <v>126</v>
      </c>
      <c r="K218" s="204">
        <v>1</v>
      </c>
      <c r="L218" s="103"/>
      <c r="M218" s="103"/>
      <c r="N218" s="103" t="s">
        <v>792</v>
      </c>
    </row>
    <row r="219" s="4" customFormat="1" ht="24" hidden="1" spans="1:14">
      <c r="A219" s="103"/>
      <c r="B219" s="103"/>
      <c r="C219" s="203" t="s">
        <v>856</v>
      </c>
      <c r="D219" s="179" t="s">
        <v>789</v>
      </c>
      <c r="E219" s="180" t="s">
        <v>790</v>
      </c>
      <c r="F219" s="180" t="s">
        <v>790</v>
      </c>
      <c r="G219" s="180" t="s">
        <v>790</v>
      </c>
      <c r="H219" s="180" t="s">
        <v>790</v>
      </c>
      <c r="I219" s="180" t="s">
        <v>857</v>
      </c>
      <c r="J219" s="204">
        <v>62</v>
      </c>
      <c r="K219" s="204">
        <v>1</v>
      </c>
      <c r="L219" s="103"/>
      <c r="M219" s="103"/>
      <c r="N219" s="103" t="s">
        <v>792</v>
      </c>
    </row>
    <row r="220" s="4" customFormat="1" ht="24" hidden="1" spans="1:14">
      <c r="A220" s="103"/>
      <c r="B220" s="103"/>
      <c r="C220" s="203" t="s">
        <v>858</v>
      </c>
      <c r="D220" s="179" t="s">
        <v>789</v>
      </c>
      <c r="E220" s="180" t="s">
        <v>790</v>
      </c>
      <c r="F220" s="180" t="s">
        <v>790</v>
      </c>
      <c r="G220" s="180" t="s">
        <v>790</v>
      </c>
      <c r="H220" s="180" t="s">
        <v>790</v>
      </c>
      <c r="I220" s="180" t="s">
        <v>802</v>
      </c>
      <c r="J220" s="204">
        <v>64</v>
      </c>
      <c r="K220" s="204">
        <v>1</v>
      </c>
      <c r="L220" s="103"/>
      <c r="M220" s="103"/>
      <c r="N220" s="103" t="s">
        <v>792</v>
      </c>
    </row>
    <row r="221" s="1" customFormat="1" ht="24" hidden="1" spans="1:14">
      <c r="A221" s="46">
        <v>208</v>
      </c>
      <c r="B221" s="46" t="s">
        <v>59</v>
      </c>
      <c r="C221" s="49" t="s">
        <v>859</v>
      </c>
      <c r="D221" s="48" t="s">
        <v>860</v>
      </c>
      <c r="E221" s="48" t="s">
        <v>861</v>
      </c>
      <c r="F221" s="48" t="s">
        <v>862</v>
      </c>
      <c r="G221" s="48"/>
      <c r="H221" s="757" t="s">
        <v>863</v>
      </c>
      <c r="I221" s="220" t="s">
        <v>802</v>
      </c>
      <c r="J221" s="208">
        <v>64</v>
      </c>
      <c r="K221" s="208">
        <v>1</v>
      </c>
      <c r="L221" s="46"/>
      <c r="M221" s="100">
        <v>68</v>
      </c>
      <c r="N221" s="46" t="s">
        <v>792</v>
      </c>
    </row>
    <row r="222" s="4" customFormat="1" ht="24" hidden="1" spans="1:14">
      <c r="A222" s="103"/>
      <c r="B222" s="103"/>
      <c r="C222" s="203" t="s">
        <v>864</v>
      </c>
      <c r="D222" s="179" t="s">
        <v>789</v>
      </c>
      <c r="E222" s="180" t="s">
        <v>790</v>
      </c>
      <c r="F222" s="180" t="s">
        <v>790</v>
      </c>
      <c r="G222" s="180" t="s">
        <v>790</v>
      </c>
      <c r="H222" s="180" t="s">
        <v>790</v>
      </c>
      <c r="I222" s="180" t="s">
        <v>865</v>
      </c>
      <c r="J222" s="204">
        <v>91</v>
      </c>
      <c r="K222" s="204">
        <v>1</v>
      </c>
      <c r="L222" s="103"/>
      <c r="M222" s="103"/>
      <c r="N222" s="103" t="s">
        <v>792</v>
      </c>
    </row>
    <row r="223" ht="24" hidden="1" spans="1:14">
      <c r="A223" s="18">
        <v>209</v>
      </c>
      <c r="B223" s="18" t="s">
        <v>59</v>
      </c>
      <c r="C223" s="49" t="s">
        <v>866</v>
      </c>
      <c r="D223" s="48" t="s">
        <v>867</v>
      </c>
      <c r="E223" s="48" t="s">
        <v>868</v>
      </c>
      <c r="F223" s="48" t="s">
        <v>869</v>
      </c>
      <c r="G223" s="48" t="s">
        <v>870</v>
      </c>
      <c r="H223" s="48" t="s">
        <v>597</v>
      </c>
      <c r="I223" s="220" t="s">
        <v>857</v>
      </c>
      <c r="J223" s="208">
        <v>62</v>
      </c>
      <c r="K223" s="208">
        <v>1</v>
      </c>
      <c r="L223" s="18"/>
      <c r="M223" s="92">
        <v>66</v>
      </c>
      <c r="N223" s="18" t="s">
        <v>792</v>
      </c>
    </row>
    <row r="224" ht="24" hidden="1" spans="1:14">
      <c r="A224" s="18">
        <v>173</v>
      </c>
      <c r="B224" s="18" t="s">
        <v>59</v>
      </c>
      <c r="C224" s="49" t="s">
        <v>871</v>
      </c>
      <c r="D224" s="48" t="s">
        <v>872</v>
      </c>
      <c r="E224" s="48" t="s">
        <v>596</v>
      </c>
      <c r="F224" s="48" t="s">
        <v>148</v>
      </c>
      <c r="G224" s="48" t="s">
        <v>873</v>
      </c>
      <c r="H224" s="757" t="s">
        <v>382</v>
      </c>
      <c r="I224" s="220" t="s">
        <v>857</v>
      </c>
      <c r="J224" s="208">
        <v>62</v>
      </c>
      <c r="K224" s="208">
        <v>1</v>
      </c>
      <c r="L224" s="18"/>
      <c r="M224" s="92">
        <v>66</v>
      </c>
      <c r="N224" s="18" t="s">
        <v>792</v>
      </c>
    </row>
    <row r="225" ht="24" hidden="1" spans="1:14">
      <c r="A225" s="18"/>
      <c r="B225" s="18" t="s">
        <v>68</v>
      </c>
      <c r="C225" s="215" t="s">
        <v>874</v>
      </c>
      <c r="D225" s="48" t="s">
        <v>875</v>
      </c>
      <c r="E225" s="48" t="s">
        <v>876</v>
      </c>
      <c r="F225" s="48" t="s">
        <v>175</v>
      </c>
      <c r="G225" s="48" t="s">
        <v>814</v>
      </c>
      <c r="H225" s="48" t="s">
        <v>877</v>
      </c>
      <c r="I225" s="222" t="s">
        <v>857</v>
      </c>
      <c r="J225" s="208">
        <v>62</v>
      </c>
      <c r="K225" s="208">
        <v>1</v>
      </c>
      <c r="L225" s="18"/>
      <c r="M225" s="92">
        <v>66</v>
      </c>
      <c r="N225" s="18" t="s">
        <v>792</v>
      </c>
    </row>
    <row r="226" ht="24" hidden="1" spans="1:14">
      <c r="A226" s="18">
        <v>140</v>
      </c>
      <c r="B226" s="18" t="s">
        <v>44</v>
      </c>
      <c r="C226" s="49" t="s">
        <v>101</v>
      </c>
      <c r="D226" s="48" t="s">
        <v>102</v>
      </c>
      <c r="E226" s="48" t="s">
        <v>878</v>
      </c>
      <c r="F226" s="48" t="s">
        <v>15</v>
      </c>
      <c r="G226" s="216" t="s">
        <v>879</v>
      </c>
      <c r="H226" s="48" t="s">
        <v>880</v>
      </c>
      <c r="I226" s="220" t="s">
        <v>881</v>
      </c>
      <c r="J226" s="208">
        <v>119</v>
      </c>
      <c r="K226" s="208">
        <v>1</v>
      </c>
      <c r="L226" s="18"/>
      <c r="M226" s="92">
        <v>122</v>
      </c>
      <c r="N226" s="18" t="s">
        <v>792</v>
      </c>
    </row>
    <row r="227" ht="22.5" hidden="1" spans="1:14">
      <c r="A227" s="18">
        <v>145</v>
      </c>
      <c r="B227" s="18" t="s">
        <v>44</v>
      </c>
      <c r="C227" s="217" t="s">
        <v>882</v>
      </c>
      <c r="D227" s="208" t="s">
        <v>883</v>
      </c>
      <c r="E227" s="208" t="s">
        <v>884</v>
      </c>
      <c r="F227" s="208" t="s">
        <v>704</v>
      </c>
      <c r="G227" s="208" t="s">
        <v>885</v>
      </c>
      <c r="H227" s="208" t="s">
        <v>886</v>
      </c>
      <c r="I227" s="223" t="s">
        <v>887</v>
      </c>
      <c r="J227" s="208">
        <v>82</v>
      </c>
      <c r="K227" s="224">
        <v>1</v>
      </c>
      <c r="L227" s="18"/>
      <c r="M227" s="18"/>
      <c r="N227" s="18" t="s">
        <v>888</v>
      </c>
    </row>
    <row r="228" ht="22.5" hidden="1" spans="1:14">
      <c r="A228" s="18">
        <v>145</v>
      </c>
      <c r="B228" s="18" t="s">
        <v>44</v>
      </c>
      <c r="C228" s="217" t="s">
        <v>882</v>
      </c>
      <c r="D228" s="208" t="s">
        <v>883</v>
      </c>
      <c r="E228" s="208" t="s">
        <v>884</v>
      </c>
      <c r="F228" s="208" t="s">
        <v>704</v>
      </c>
      <c r="G228" s="208" t="s">
        <v>885</v>
      </c>
      <c r="H228" s="208" t="s">
        <v>886</v>
      </c>
      <c r="I228" s="223" t="s">
        <v>889</v>
      </c>
      <c r="J228" s="208">
        <v>219</v>
      </c>
      <c r="K228" s="225"/>
      <c r="L228" s="18"/>
      <c r="M228" s="18"/>
      <c r="N228" s="18" t="s">
        <v>888</v>
      </c>
    </row>
    <row r="229" hidden="1" spans="1:14">
      <c r="A229" s="18">
        <v>145</v>
      </c>
      <c r="B229" s="18" t="s">
        <v>44</v>
      </c>
      <c r="C229" s="217" t="s">
        <v>882</v>
      </c>
      <c r="D229" s="208" t="s">
        <v>883</v>
      </c>
      <c r="E229" s="208" t="s">
        <v>884</v>
      </c>
      <c r="F229" s="208" t="s">
        <v>704</v>
      </c>
      <c r="G229" s="208" t="s">
        <v>885</v>
      </c>
      <c r="H229" s="208" t="s">
        <v>886</v>
      </c>
      <c r="I229" s="223" t="s">
        <v>890</v>
      </c>
      <c r="J229" s="208">
        <v>29</v>
      </c>
      <c r="K229" s="225"/>
      <c r="L229" s="18"/>
      <c r="M229" s="18"/>
      <c r="N229" s="18" t="s">
        <v>888</v>
      </c>
    </row>
    <row r="230" ht="22.5" hidden="1" spans="1:14">
      <c r="A230" s="18">
        <v>145</v>
      </c>
      <c r="B230" s="18" t="s">
        <v>44</v>
      </c>
      <c r="C230" s="217" t="s">
        <v>882</v>
      </c>
      <c r="D230" s="208" t="s">
        <v>883</v>
      </c>
      <c r="E230" s="208" t="s">
        <v>884</v>
      </c>
      <c r="F230" s="208" t="s">
        <v>704</v>
      </c>
      <c r="G230" s="208" t="s">
        <v>885</v>
      </c>
      <c r="H230" s="208" t="s">
        <v>886</v>
      </c>
      <c r="I230" s="223" t="s">
        <v>891</v>
      </c>
      <c r="J230" s="208">
        <v>131</v>
      </c>
      <c r="K230" s="225"/>
      <c r="L230" s="18"/>
      <c r="M230" s="18"/>
      <c r="N230" s="18" t="s">
        <v>888</v>
      </c>
    </row>
    <row r="231" hidden="1" spans="1:14">
      <c r="A231" s="18">
        <v>145</v>
      </c>
      <c r="B231" s="18" t="s">
        <v>44</v>
      </c>
      <c r="C231" s="217" t="s">
        <v>882</v>
      </c>
      <c r="D231" s="208" t="s">
        <v>883</v>
      </c>
      <c r="E231" s="208" t="s">
        <v>884</v>
      </c>
      <c r="F231" s="208" t="s">
        <v>704</v>
      </c>
      <c r="G231" s="208" t="s">
        <v>885</v>
      </c>
      <c r="H231" s="208" t="s">
        <v>886</v>
      </c>
      <c r="I231" s="223" t="s">
        <v>892</v>
      </c>
      <c r="J231" s="208">
        <v>52</v>
      </c>
      <c r="K231" s="226"/>
      <c r="L231" s="18"/>
      <c r="M231" s="18"/>
      <c r="N231" s="18" t="s">
        <v>888</v>
      </c>
    </row>
    <row r="232" ht="22.5" hidden="1" spans="1:14">
      <c r="A232" s="18">
        <v>145</v>
      </c>
      <c r="B232" s="18" t="s">
        <v>44</v>
      </c>
      <c r="C232" s="217" t="s">
        <v>882</v>
      </c>
      <c r="D232" s="208" t="s">
        <v>883</v>
      </c>
      <c r="E232" s="208" t="s">
        <v>884</v>
      </c>
      <c r="F232" s="208" t="s">
        <v>704</v>
      </c>
      <c r="G232" s="208" t="s">
        <v>885</v>
      </c>
      <c r="H232" s="208" t="s">
        <v>886</v>
      </c>
      <c r="I232" s="223" t="s">
        <v>893</v>
      </c>
      <c r="J232" s="208">
        <v>74</v>
      </c>
      <c r="K232" s="224">
        <v>1</v>
      </c>
      <c r="L232" s="18"/>
      <c r="M232" s="18"/>
      <c r="N232" s="18" t="s">
        <v>888</v>
      </c>
    </row>
    <row r="233" ht="22.5" hidden="1" spans="1:14">
      <c r="A233" s="18">
        <v>145</v>
      </c>
      <c r="B233" s="18" t="s">
        <v>44</v>
      </c>
      <c r="C233" s="217" t="s">
        <v>882</v>
      </c>
      <c r="D233" s="208" t="s">
        <v>883</v>
      </c>
      <c r="E233" s="208" t="s">
        <v>884</v>
      </c>
      <c r="F233" s="208" t="s">
        <v>704</v>
      </c>
      <c r="G233" s="208" t="s">
        <v>885</v>
      </c>
      <c r="H233" s="208" t="s">
        <v>886</v>
      </c>
      <c r="I233" s="223" t="s">
        <v>894</v>
      </c>
      <c r="J233" s="208">
        <v>49</v>
      </c>
      <c r="K233" s="225"/>
      <c r="L233" s="18"/>
      <c r="M233" s="18"/>
      <c r="N233" s="18" t="s">
        <v>888</v>
      </c>
    </row>
    <row r="234" ht="22.5" hidden="1" spans="1:14">
      <c r="A234" s="18">
        <v>145</v>
      </c>
      <c r="B234" s="18" t="s">
        <v>44</v>
      </c>
      <c r="C234" s="217" t="s">
        <v>882</v>
      </c>
      <c r="D234" s="208" t="s">
        <v>883</v>
      </c>
      <c r="E234" s="208" t="s">
        <v>884</v>
      </c>
      <c r="F234" s="208" t="s">
        <v>704</v>
      </c>
      <c r="G234" s="208" t="s">
        <v>885</v>
      </c>
      <c r="H234" s="208" t="s">
        <v>886</v>
      </c>
      <c r="I234" s="223" t="s">
        <v>895</v>
      </c>
      <c r="J234" s="208">
        <v>68</v>
      </c>
      <c r="K234" s="225"/>
      <c r="L234" s="18"/>
      <c r="M234" s="18"/>
      <c r="N234" s="18" t="s">
        <v>888</v>
      </c>
    </row>
    <row r="235" ht="22.5" hidden="1" spans="1:14">
      <c r="A235" s="18">
        <v>145</v>
      </c>
      <c r="B235" s="18" t="s">
        <v>44</v>
      </c>
      <c r="C235" s="217" t="s">
        <v>882</v>
      </c>
      <c r="D235" s="208" t="s">
        <v>883</v>
      </c>
      <c r="E235" s="208" t="s">
        <v>884</v>
      </c>
      <c r="F235" s="208" t="s">
        <v>704</v>
      </c>
      <c r="G235" s="208" t="s">
        <v>885</v>
      </c>
      <c r="H235" s="208" t="s">
        <v>886</v>
      </c>
      <c r="I235" s="223" t="s">
        <v>896</v>
      </c>
      <c r="J235" s="208">
        <v>54</v>
      </c>
      <c r="K235" s="225"/>
      <c r="L235" s="18"/>
      <c r="M235" s="18"/>
      <c r="N235" s="18" t="s">
        <v>888</v>
      </c>
    </row>
    <row r="236" hidden="1" spans="1:14">
      <c r="A236" s="18">
        <v>145</v>
      </c>
      <c r="B236" s="18" t="s">
        <v>44</v>
      </c>
      <c r="C236" s="217" t="s">
        <v>882</v>
      </c>
      <c r="D236" s="208" t="s">
        <v>883</v>
      </c>
      <c r="E236" s="208" t="s">
        <v>884</v>
      </c>
      <c r="F236" s="208" t="s">
        <v>704</v>
      </c>
      <c r="G236" s="208" t="s">
        <v>885</v>
      </c>
      <c r="H236" s="208" t="s">
        <v>886</v>
      </c>
      <c r="I236" s="223" t="s">
        <v>897</v>
      </c>
      <c r="J236" s="208">
        <v>46</v>
      </c>
      <c r="K236" s="226"/>
      <c r="L236" s="18"/>
      <c r="M236" s="18"/>
      <c r="N236" s="18" t="s">
        <v>888</v>
      </c>
    </row>
    <row r="237" ht="22.5" hidden="1" spans="1:14">
      <c r="A237" s="18">
        <v>145</v>
      </c>
      <c r="B237" s="18" t="s">
        <v>44</v>
      </c>
      <c r="C237" s="217" t="s">
        <v>898</v>
      </c>
      <c r="D237" s="208" t="s">
        <v>883</v>
      </c>
      <c r="E237" s="208" t="s">
        <v>884</v>
      </c>
      <c r="F237" s="208" t="s">
        <v>704</v>
      </c>
      <c r="G237" s="208" t="s">
        <v>885</v>
      </c>
      <c r="H237" s="208" t="s">
        <v>886</v>
      </c>
      <c r="I237" s="223" t="s">
        <v>899</v>
      </c>
      <c r="J237" s="208">
        <v>42</v>
      </c>
      <c r="K237" s="224">
        <v>1</v>
      </c>
      <c r="L237" s="18"/>
      <c r="M237" s="18"/>
      <c r="N237" s="18" t="s">
        <v>888</v>
      </c>
    </row>
    <row r="238" ht="22.5" hidden="1" spans="1:14">
      <c r="A238" s="18">
        <v>145</v>
      </c>
      <c r="B238" s="18" t="s">
        <v>44</v>
      </c>
      <c r="C238" s="217" t="s">
        <v>898</v>
      </c>
      <c r="D238" s="208" t="s">
        <v>883</v>
      </c>
      <c r="E238" s="208" t="s">
        <v>884</v>
      </c>
      <c r="F238" s="208" t="s">
        <v>704</v>
      </c>
      <c r="G238" s="208" t="s">
        <v>885</v>
      </c>
      <c r="H238" s="208" t="s">
        <v>886</v>
      </c>
      <c r="I238" s="223" t="s">
        <v>900</v>
      </c>
      <c r="J238" s="208">
        <v>62</v>
      </c>
      <c r="K238" s="225"/>
      <c r="L238" s="18"/>
      <c r="M238" s="18"/>
      <c r="N238" s="18" t="s">
        <v>888</v>
      </c>
    </row>
    <row r="239" s="4" customFormat="1" ht="22.5" hidden="1" spans="1:15">
      <c r="A239" s="18">
        <v>145</v>
      </c>
      <c r="B239" s="103" t="s">
        <v>44</v>
      </c>
      <c r="C239" s="218" t="s">
        <v>898</v>
      </c>
      <c r="D239" s="204" t="s">
        <v>883</v>
      </c>
      <c r="E239" s="204" t="s">
        <v>884</v>
      </c>
      <c r="F239" s="204" t="s">
        <v>704</v>
      </c>
      <c r="G239" s="204" t="s">
        <v>885</v>
      </c>
      <c r="H239" s="204" t="s">
        <v>886</v>
      </c>
      <c r="I239" s="204" t="s">
        <v>901</v>
      </c>
      <c r="J239" s="204">
        <v>72</v>
      </c>
      <c r="K239" s="227"/>
      <c r="L239" s="103"/>
      <c r="M239" s="103"/>
      <c r="N239" s="103" t="s">
        <v>888</v>
      </c>
      <c r="O239" s="4" t="s">
        <v>902</v>
      </c>
    </row>
    <row r="240" ht="22.5" hidden="1" spans="1:14">
      <c r="A240" s="18">
        <v>145</v>
      </c>
      <c r="B240" s="18" t="s">
        <v>44</v>
      </c>
      <c r="C240" s="217" t="s">
        <v>898</v>
      </c>
      <c r="D240" s="208" t="s">
        <v>883</v>
      </c>
      <c r="E240" s="208" t="s">
        <v>884</v>
      </c>
      <c r="F240" s="208" t="s">
        <v>704</v>
      </c>
      <c r="G240" s="208" t="s">
        <v>885</v>
      </c>
      <c r="H240" s="208" t="s">
        <v>886</v>
      </c>
      <c r="I240" s="223" t="s">
        <v>903</v>
      </c>
      <c r="J240" s="208">
        <v>111</v>
      </c>
      <c r="K240" s="226"/>
      <c r="L240" s="18"/>
      <c r="M240" s="18"/>
      <c r="N240" s="18" t="s">
        <v>888</v>
      </c>
    </row>
    <row r="241" hidden="1" spans="1:14">
      <c r="A241" s="18">
        <v>145</v>
      </c>
      <c r="B241" s="18" t="s">
        <v>44</v>
      </c>
      <c r="C241" s="217" t="s">
        <v>904</v>
      </c>
      <c r="D241" s="208" t="s">
        <v>883</v>
      </c>
      <c r="E241" s="208" t="s">
        <v>884</v>
      </c>
      <c r="F241" s="208" t="s">
        <v>704</v>
      </c>
      <c r="G241" s="208" t="s">
        <v>885</v>
      </c>
      <c r="H241" s="208" t="s">
        <v>886</v>
      </c>
      <c r="I241" s="223" t="s">
        <v>905</v>
      </c>
      <c r="J241" s="208">
        <v>17</v>
      </c>
      <c r="K241" s="224">
        <v>1</v>
      </c>
      <c r="L241" s="18"/>
      <c r="M241" s="18"/>
      <c r="N241" s="18" t="s">
        <v>888</v>
      </c>
    </row>
    <row r="242" ht="22.5" hidden="1" spans="1:14">
      <c r="A242" s="18">
        <v>145</v>
      </c>
      <c r="B242" s="18" t="s">
        <v>44</v>
      </c>
      <c r="C242" s="217" t="s">
        <v>904</v>
      </c>
      <c r="D242" s="208" t="s">
        <v>883</v>
      </c>
      <c r="E242" s="208" t="s">
        <v>884</v>
      </c>
      <c r="F242" s="208" t="s">
        <v>704</v>
      </c>
      <c r="G242" s="208" t="s">
        <v>885</v>
      </c>
      <c r="H242" s="208" t="s">
        <v>886</v>
      </c>
      <c r="I242" s="223" t="s">
        <v>906</v>
      </c>
      <c r="J242" s="208">
        <v>27</v>
      </c>
      <c r="K242" s="225"/>
      <c r="L242" s="18"/>
      <c r="M242" s="18"/>
      <c r="N242" s="18" t="s">
        <v>888</v>
      </c>
    </row>
    <row r="243" ht="22.5" hidden="1" spans="1:14">
      <c r="A243" s="18">
        <v>145</v>
      </c>
      <c r="B243" s="18" t="s">
        <v>44</v>
      </c>
      <c r="C243" s="217" t="s">
        <v>904</v>
      </c>
      <c r="D243" s="208" t="s">
        <v>883</v>
      </c>
      <c r="E243" s="208" t="s">
        <v>884</v>
      </c>
      <c r="F243" s="208" t="s">
        <v>704</v>
      </c>
      <c r="G243" s="208" t="s">
        <v>885</v>
      </c>
      <c r="H243" s="208" t="s">
        <v>886</v>
      </c>
      <c r="I243" s="223" t="s">
        <v>907</v>
      </c>
      <c r="J243" s="208">
        <v>53</v>
      </c>
      <c r="K243" s="225"/>
      <c r="L243" s="18"/>
      <c r="M243" s="18"/>
      <c r="N243" s="18" t="s">
        <v>888</v>
      </c>
    </row>
    <row r="244" ht="22.5" hidden="1" spans="1:14">
      <c r="A244" s="18">
        <v>145</v>
      </c>
      <c r="B244" s="18" t="s">
        <v>44</v>
      </c>
      <c r="C244" s="217" t="s">
        <v>904</v>
      </c>
      <c r="D244" s="208" t="s">
        <v>883</v>
      </c>
      <c r="E244" s="208" t="s">
        <v>884</v>
      </c>
      <c r="F244" s="208" t="s">
        <v>704</v>
      </c>
      <c r="G244" s="208" t="s">
        <v>885</v>
      </c>
      <c r="H244" s="208" t="s">
        <v>886</v>
      </c>
      <c r="I244" s="223" t="s">
        <v>908</v>
      </c>
      <c r="J244" s="208">
        <v>34</v>
      </c>
      <c r="K244" s="226"/>
      <c r="L244" s="18"/>
      <c r="M244" s="18"/>
      <c r="N244" s="18" t="s">
        <v>888</v>
      </c>
    </row>
    <row r="245" ht="22.5" hidden="1" spans="1:14">
      <c r="A245" s="18">
        <v>145</v>
      </c>
      <c r="B245" s="18" t="s">
        <v>44</v>
      </c>
      <c r="C245" s="217" t="s">
        <v>909</v>
      </c>
      <c r="D245" s="208" t="s">
        <v>883</v>
      </c>
      <c r="E245" s="208" t="s">
        <v>884</v>
      </c>
      <c r="F245" s="208" t="s">
        <v>704</v>
      </c>
      <c r="G245" s="208" t="s">
        <v>885</v>
      </c>
      <c r="H245" s="208" t="s">
        <v>886</v>
      </c>
      <c r="I245" s="223" t="s">
        <v>910</v>
      </c>
      <c r="J245" s="208">
        <v>177</v>
      </c>
      <c r="K245" s="224">
        <v>1</v>
      </c>
      <c r="L245" s="18"/>
      <c r="M245" s="18"/>
      <c r="N245" s="18" t="s">
        <v>888</v>
      </c>
    </row>
    <row r="246" hidden="1" spans="1:14">
      <c r="A246" s="18">
        <v>145</v>
      </c>
      <c r="B246" s="18" t="s">
        <v>44</v>
      </c>
      <c r="C246" s="217" t="s">
        <v>909</v>
      </c>
      <c r="D246" s="208" t="s">
        <v>883</v>
      </c>
      <c r="E246" s="208" t="s">
        <v>884</v>
      </c>
      <c r="F246" s="208" t="s">
        <v>704</v>
      </c>
      <c r="G246" s="208" t="s">
        <v>885</v>
      </c>
      <c r="H246" s="208" t="s">
        <v>886</v>
      </c>
      <c r="I246" s="223" t="s">
        <v>911</v>
      </c>
      <c r="J246" s="208">
        <v>15</v>
      </c>
      <c r="K246" s="226"/>
      <c r="L246" s="18"/>
      <c r="M246" s="18"/>
      <c r="N246" s="18" t="s">
        <v>888</v>
      </c>
    </row>
    <row r="247" ht="22.5" hidden="1" spans="1:14">
      <c r="A247" s="18">
        <v>145</v>
      </c>
      <c r="B247" s="18" t="s">
        <v>44</v>
      </c>
      <c r="C247" s="217" t="s">
        <v>882</v>
      </c>
      <c r="D247" s="208" t="s">
        <v>883</v>
      </c>
      <c r="E247" s="208" t="s">
        <v>884</v>
      </c>
      <c r="F247" s="208" t="s">
        <v>704</v>
      </c>
      <c r="G247" s="208" t="s">
        <v>885</v>
      </c>
      <c r="H247" s="208" t="s">
        <v>886</v>
      </c>
      <c r="I247" s="223" t="s">
        <v>912</v>
      </c>
      <c r="J247" s="208">
        <v>153</v>
      </c>
      <c r="K247" s="208">
        <v>1</v>
      </c>
      <c r="L247" s="18"/>
      <c r="M247" s="18"/>
      <c r="N247" s="18" t="s">
        <v>888</v>
      </c>
    </row>
    <row r="248" ht="22.5" hidden="1" spans="1:14">
      <c r="A248" s="18">
        <v>145</v>
      </c>
      <c r="B248" s="18" t="s">
        <v>44</v>
      </c>
      <c r="C248" s="217" t="s">
        <v>882</v>
      </c>
      <c r="D248" s="208" t="s">
        <v>883</v>
      </c>
      <c r="E248" s="208" t="s">
        <v>884</v>
      </c>
      <c r="F248" s="208" t="s">
        <v>704</v>
      </c>
      <c r="G248" s="208" t="s">
        <v>885</v>
      </c>
      <c r="H248" s="208" t="s">
        <v>886</v>
      </c>
      <c r="I248" s="223" t="s">
        <v>913</v>
      </c>
      <c r="J248" s="208">
        <v>36</v>
      </c>
      <c r="K248" s="224">
        <v>1</v>
      </c>
      <c r="L248" s="18"/>
      <c r="M248" s="18"/>
      <c r="N248" s="18" t="s">
        <v>888</v>
      </c>
    </row>
    <row r="249" ht="22.5" hidden="1" spans="1:14">
      <c r="A249" s="18">
        <v>145</v>
      </c>
      <c r="B249" s="18" t="s">
        <v>44</v>
      </c>
      <c r="C249" s="217" t="s">
        <v>882</v>
      </c>
      <c r="D249" s="208" t="s">
        <v>883</v>
      </c>
      <c r="E249" s="208" t="s">
        <v>884</v>
      </c>
      <c r="F249" s="208" t="s">
        <v>704</v>
      </c>
      <c r="G249" s="208" t="s">
        <v>885</v>
      </c>
      <c r="H249" s="208" t="s">
        <v>886</v>
      </c>
      <c r="I249" s="223" t="s">
        <v>914</v>
      </c>
      <c r="J249" s="208">
        <v>73</v>
      </c>
      <c r="K249" s="225"/>
      <c r="L249" s="18"/>
      <c r="M249" s="18"/>
      <c r="N249" s="18" t="s">
        <v>888</v>
      </c>
    </row>
    <row r="250" ht="22.5" hidden="1" spans="1:14">
      <c r="A250" s="18">
        <v>145</v>
      </c>
      <c r="B250" s="18" t="s">
        <v>44</v>
      </c>
      <c r="C250" s="217" t="s">
        <v>882</v>
      </c>
      <c r="D250" s="208" t="s">
        <v>883</v>
      </c>
      <c r="E250" s="208" t="s">
        <v>884</v>
      </c>
      <c r="F250" s="208" t="s">
        <v>704</v>
      </c>
      <c r="G250" s="208" t="s">
        <v>885</v>
      </c>
      <c r="H250" s="208" t="s">
        <v>886</v>
      </c>
      <c r="I250" s="223" t="s">
        <v>915</v>
      </c>
      <c r="J250" s="208">
        <v>125</v>
      </c>
      <c r="K250" s="225"/>
      <c r="L250" s="18"/>
      <c r="M250" s="18"/>
      <c r="N250" s="18" t="s">
        <v>888</v>
      </c>
    </row>
    <row r="251" ht="22.5" hidden="1" spans="1:14">
      <c r="A251" s="18">
        <v>145</v>
      </c>
      <c r="B251" s="18" t="s">
        <v>44</v>
      </c>
      <c r="C251" s="217" t="s">
        <v>882</v>
      </c>
      <c r="D251" s="208" t="s">
        <v>883</v>
      </c>
      <c r="E251" s="208" t="s">
        <v>884</v>
      </c>
      <c r="F251" s="208" t="s">
        <v>704</v>
      </c>
      <c r="G251" s="208" t="s">
        <v>885</v>
      </c>
      <c r="H251" s="208" t="s">
        <v>886</v>
      </c>
      <c r="I251" s="223" t="s">
        <v>916</v>
      </c>
      <c r="J251" s="208">
        <v>180</v>
      </c>
      <c r="K251" s="225"/>
      <c r="L251" s="18"/>
      <c r="M251" s="18"/>
      <c r="N251" s="18" t="s">
        <v>888</v>
      </c>
    </row>
    <row r="252" hidden="1" spans="1:14">
      <c r="A252" s="18">
        <v>145</v>
      </c>
      <c r="B252" s="18" t="s">
        <v>44</v>
      </c>
      <c r="C252" s="217" t="s">
        <v>904</v>
      </c>
      <c r="D252" s="208" t="s">
        <v>883</v>
      </c>
      <c r="E252" s="208" t="s">
        <v>884</v>
      </c>
      <c r="F252" s="208" t="s">
        <v>704</v>
      </c>
      <c r="G252" s="208" t="s">
        <v>885</v>
      </c>
      <c r="H252" s="208" t="s">
        <v>886</v>
      </c>
      <c r="I252" s="223" t="s">
        <v>917</v>
      </c>
      <c r="J252" s="208">
        <v>193</v>
      </c>
      <c r="K252" s="226"/>
      <c r="L252" s="228" t="s">
        <v>918</v>
      </c>
      <c r="M252" s="229">
        <v>2410</v>
      </c>
      <c r="N252" s="18" t="s">
        <v>888</v>
      </c>
    </row>
    <row r="253" ht="22.5" hidden="1" spans="1:14">
      <c r="A253" s="18">
        <v>278</v>
      </c>
      <c r="B253" s="18" t="s">
        <v>59</v>
      </c>
      <c r="C253" s="217" t="s">
        <v>919</v>
      </c>
      <c r="D253" s="208" t="s">
        <v>920</v>
      </c>
      <c r="E253" s="208" t="s">
        <v>921</v>
      </c>
      <c r="F253" s="208" t="s">
        <v>390</v>
      </c>
      <c r="G253" s="208" t="s">
        <v>922</v>
      </c>
      <c r="H253" s="758" t="s">
        <v>923</v>
      </c>
      <c r="I253" s="223" t="s">
        <v>924</v>
      </c>
      <c r="J253" s="208">
        <v>66</v>
      </c>
      <c r="K253" s="224">
        <v>1</v>
      </c>
      <c r="L253" s="18"/>
      <c r="M253" s="18"/>
      <c r="N253" s="18" t="s">
        <v>888</v>
      </c>
    </row>
    <row r="254" ht="22.5" hidden="1" spans="1:14">
      <c r="A254" s="18">
        <v>278</v>
      </c>
      <c r="B254" s="18" t="s">
        <v>59</v>
      </c>
      <c r="C254" s="217" t="s">
        <v>919</v>
      </c>
      <c r="D254" s="208" t="s">
        <v>920</v>
      </c>
      <c r="E254" s="208" t="s">
        <v>921</v>
      </c>
      <c r="F254" s="208" t="s">
        <v>390</v>
      </c>
      <c r="G254" s="208" t="s">
        <v>922</v>
      </c>
      <c r="H254" s="758" t="s">
        <v>923</v>
      </c>
      <c r="I254" s="223" t="s">
        <v>925</v>
      </c>
      <c r="J254" s="208">
        <v>42</v>
      </c>
      <c r="K254" s="225"/>
      <c r="L254" s="18"/>
      <c r="M254" s="18"/>
      <c r="N254" s="18" t="s">
        <v>888</v>
      </c>
    </row>
    <row r="255" hidden="1" spans="1:14">
      <c r="A255" s="18">
        <v>278</v>
      </c>
      <c r="B255" s="18" t="s">
        <v>59</v>
      </c>
      <c r="C255" s="217" t="s">
        <v>919</v>
      </c>
      <c r="D255" s="208" t="s">
        <v>920</v>
      </c>
      <c r="E255" s="208" t="s">
        <v>921</v>
      </c>
      <c r="F255" s="208" t="s">
        <v>390</v>
      </c>
      <c r="G255" s="208" t="s">
        <v>922</v>
      </c>
      <c r="H255" s="758" t="s">
        <v>923</v>
      </c>
      <c r="I255" s="223" t="s">
        <v>926</v>
      </c>
      <c r="J255" s="208">
        <v>24</v>
      </c>
      <c r="K255" s="226"/>
      <c r="L255" s="18"/>
      <c r="M255" s="18"/>
      <c r="N255" s="18" t="s">
        <v>888</v>
      </c>
    </row>
    <row r="256" hidden="1" spans="1:14">
      <c r="A256" s="18">
        <v>278</v>
      </c>
      <c r="B256" s="18" t="s">
        <v>59</v>
      </c>
      <c r="C256" s="217" t="s">
        <v>927</v>
      </c>
      <c r="D256" s="208" t="s">
        <v>920</v>
      </c>
      <c r="E256" s="208" t="s">
        <v>921</v>
      </c>
      <c r="F256" s="208" t="s">
        <v>390</v>
      </c>
      <c r="G256" s="208" t="s">
        <v>922</v>
      </c>
      <c r="H256" s="758" t="s">
        <v>923</v>
      </c>
      <c r="I256" s="223" t="s">
        <v>928</v>
      </c>
      <c r="J256" s="208">
        <v>19</v>
      </c>
      <c r="K256" s="208">
        <v>1</v>
      </c>
      <c r="L256" s="228" t="s">
        <v>918</v>
      </c>
      <c r="M256" s="229">
        <v>165</v>
      </c>
      <c r="N256" s="18" t="s">
        <v>888</v>
      </c>
    </row>
    <row r="257" hidden="1" spans="1:14">
      <c r="A257" s="18">
        <v>152</v>
      </c>
      <c r="B257" s="18" t="s">
        <v>309</v>
      </c>
      <c r="C257" s="217" t="s">
        <v>929</v>
      </c>
      <c r="D257" s="208" t="s">
        <v>930</v>
      </c>
      <c r="E257" s="208" t="s">
        <v>931</v>
      </c>
      <c r="F257" s="208" t="s">
        <v>56</v>
      </c>
      <c r="G257" s="208" t="s">
        <v>932</v>
      </c>
      <c r="H257" s="208" t="s">
        <v>933</v>
      </c>
      <c r="I257" s="223" t="s">
        <v>934</v>
      </c>
      <c r="J257" s="208">
        <v>58</v>
      </c>
      <c r="K257" s="224">
        <v>1</v>
      </c>
      <c r="L257" s="18"/>
      <c r="M257" s="18"/>
      <c r="N257" s="18" t="s">
        <v>888</v>
      </c>
    </row>
    <row r="258" ht="22.5" hidden="1" spans="1:14">
      <c r="A258" s="18">
        <v>152</v>
      </c>
      <c r="B258" s="18" t="s">
        <v>309</v>
      </c>
      <c r="C258" s="217" t="s">
        <v>929</v>
      </c>
      <c r="D258" s="208" t="s">
        <v>930</v>
      </c>
      <c r="E258" s="208" t="s">
        <v>931</v>
      </c>
      <c r="F258" s="208" t="s">
        <v>56</v>
      </c>
      <c r="G258" s="208" t="s">
        <v>932</v>
      </c>
      <c r="H258" s="208" t="s">
        <v>933</v>
      </c>
      <c r="I258" s="223" t="s">
        <v>935</v>
      </c>
      <c r="J258" s="208">
        <v>178</v>
      </c>
      <c r="K258" s="225"/>
      <c r="L258" s="18"/>
      <c r="M258" s="18"/>
      <c r="N258" s="18" t="s">
        <v>888</v>
      </c>
    </row>
    <row r="259" hidden="1" spans="1:14">
      <c r="A259" s="18">
        <v>152</v>
      </c>
      <c r="B259" s="18" t="s">
        <v>309</v>
      </c>
      <c r="C259" s="217" t="s">
        <v>929</v>
      </c>
      <c r="D259" s="208" t="s">
        <v>930</v>
      </c>
      <c r="E259" s="208" t="s">
        <v>931</v>
      </c>
      <c r="F259" s="208" t="s">
        <v>56</v>
      </c>
      <c r="G259" s="208" t="s">
        <v>932</v>
      </c>
      <c r="H259" s="208" t="s">
        <v>933</v>
      </c>
      <c r="I259" s="223" t="s">
        <v>936</v>
      </c>
      <c r="J259" s="208">
        <v>33</v>
      </c>
      <c r="K259" s="225"/>
      <c r="L259" s="18"/>
      <c r="M259" s="18"/>
      <c r="N259" s="18" t="s">
        <v>888</v>
      </c>
    </row>
    <row r="260" ht="22.5" hidden="1" spans="1:14">
      <c r="A260" s="18">
        <v>152</v>
      </c>
      <c r="B260" s="18" t="s">
        <v>309</v>
      </c>
      <c r="C260" s="217" t="s">
        <v>929</v>
      </c>
      <c r="D260" s="208" t="s">
        <v>930</v>
      </c>
      <c r="E260" s="208" t="s">
        <v>931</v>
      </c>
      <c r="F260" s="208" t="s">
        <v>56</v>
      </c>
      <c r="G260" s="208" t="s">
        <v>932</v>
      </c>
      <c r="H260" s="208" t="s">
        <v>933</v>
      </c>
      <c r="I260" s="223" t="s">
        <v>937</v>
      </c>
      <c r="J260" s="208">
        <v>70</v>
      </c>
      <c r="K260" s="226"/>
      <c r="L260" s="18"/>
      <c r="M260" s="18"/>
      <c r="N260" s="18" t="s">
        <v>888</v>
      </c>
    </row>
    <row r="261" ht="22.5" hidden="1" spans="1:14">
      <c r="A261" s="18">
        <v>152</v>
      </c>
      <c r="B261" s="18" t="s">
        <v>309</v>
      </c>
      <c r="C261" s="217" t="s">
        <v>938</v>
      </c>
      <c r="D261" s="208" t="s">
        <v>930</v>
      </c>
      <c r="E261" s="208" t="s">
        <v>931</v>
      </c>
      <c r="F261" s="208" t="s">
        <v>56</v>
      </c>
      <c r="G261" s="208" t="s">
        <v>932</v>
      </c>
      <c r="H261" s="208" t="s">
        <v>933</v>
      </c>
      <c r="I261" s="223" t="s">
        <v>939</v>
      </c>
      <c r="J261" s="208">
        <v>1141</v>
      </c>
      <c r="K261" s="208">
        <v>7</v>
      </c>
      <c r="L261" s="18"/>
      <c r="M261" s="18"/>
      <c r="N261" s="18" t="s">
        <v>888</v>
      </c>
    </row>
    <row r="262" ht="22.5" hidden="1" spans="1:14">
      <c r="A262" s="18">
        <v>152</v>
      </c>
      <c r="B262" s="18" t="s">
        <v>309</v>
      </c>
      <c r="C262" s="217" t="s">
        <v>929</v>
      </c>
      <c r="D262" s="208" t="s">
        <v>930</v>
      </c>
      <c r="E262" s="208" t="s">
        <v>931</v>
      </c>
      <c r="F262" s="208" t="s">
        <v>56</v>
      </c>
      <c r="G262" s="208" t="s">
        <v>932</v>
      </c>
      <c r="H262" s="208" t="s">
        <v>933</v>
      </c>
      <c r="I262" s="223" t="s">
        <v>940</v>
      </c>
      <c r="J262" s="208">
        <v>30</v>
      </c>
      <c r="K262" s="224">
        <v>1</v>
      </c>
      <c r="L262" s="18"/>
      <c r="M262" s="18"/>
      <c r="N262" s="18" t="s">
        <v>888</v>
      </c>
    </row>
    <row r="263" ht="22.5" hidden="1" spans="1:14">
      <c r="A263" s="18">
        <v>152</v>
      </c>
      <c r="B263" s="18" t="s">
        <v>309</v>
      </c>
      <c r="C263" s="217" t="s">
        <v>929</v>
      </c>
      <c r="D263" s="208" t="s">
        <v>930</v>
      </c>
      <c r="E263" s="208" t="s">
        <v>931</v>
      </c>
      <c r="F263" s="208" t="s">
        <v>56</v>
      </c>
      <c r="G263" s="208" t="s">
        <v>932</v>
      </c>
      <c r="H263" s="208" t="s">
        <v>933</v>
      </c>
      <c r="I263" s="223" t="s">
        <v>941</v>
      </c>
      <c r="J263" s="208">
        <v>56</v>
      </c>
      <c r="K263" s="225"/>
      <c r="L263" s="18"/>
      <c r="M263" s="18"/>
      <c r="N263" s="18" t="s">
        <v>888</v>
      </c>
    </row>
    <row r="264" hidden="1" spans="1:14">
      <c r="A264" s="18">
        <v>152</v>
      </c>
      <c r="B264" s="18" t="s">
        <v>309</v>
      </c>
      <c r="C264" s="217" t="s">
        <v>929</v>
      </c>
      <c r="D264" s="208" t="s">
        <v>930</v>
      </c>
      <c r="E264" s="208" t="s">
        <v>931</v>
      </c>
      <c r="F264" s="208" t="s">
        <v>56</v>
      </c>
      <c r="G264" s="208" t="s">
        <v>932</v>
      </c>
      <c r="H264" s="208" t="s">
        <v>933</v>
      </c>
      <c r="I264" s="223" t="s">
        <v>942</v>
      </c>
      <c r="J264" s="208">
        <v>23</v>
      </c>
      <c r="K264" s="225"/>
      <c r="L264" s="18"/>
      <c r="M264" s="18"/>
      <c r="N264" s="18" t="s">
        <v>888</v>
      </c>
    </row>
    <row r="265" ht="22.5" hidden="1" spans="1:14">
      <c r="A265" s="18">
        <v>152</v>
      </c>
      <c r="B265" s="18" t="s">
        <v>309</v>
      </c>
      <c r="C265" s="217" t="s">
        <v>929</v>
      </c>
      <c r="D265" s="208" t="s">
        <v>930</v>
      </c>
      <c r="E265" s="208" t="s">
        <v>931</v>
      </c>
      <c r="F265" s="208" t="s">
        <v>56</v>
      </c>
      <c r="G265" s="208" t="s">
        <v>932</v>
      </c>
      <c r="H265" s="208" t="s">
        <v>933</v>
      </c>
      <c r="I265" s="223" t="s">
        <v>943</v>
      </c>
      <c r="J265" s="208">
        <v>35</v>
      </c>
      <c r="K265" s="225"/>
      <c r="L265" s="18"/>
      <c r="M265" s="18"/>
      <c r="N265" s="18" t="s">
        <v>888</v>
      </c>
    </row>
    <row r="266" ht="22.5" hidden="1" spans="1:14">
      <c r="A266" s="18">
        <v>152</v>
      </c>
      <c r="B266" s="18" t="s">
        <v>309</v>
      </c>
      <c r="C266" s="217" t="s">
        <v>929</v>
      </c>
      <c r="D266" s="208" t="s">
        <v>930</v>
      </c>
      <c r="E266" s="208" t="s">
        <v>931</v>
      </c>
      <c r="F266" s="208" t="s">
        <v>56</v>
      </c>
      <c r="G266" s="208" t="s">
        <v>932</v>
      </c>
      <c r="H266" s="208" t="s">
        <v>933</v>
      </c>
      <c r="I266" s="223" t="s">
        <v>944</v>
      </c>
      <c r="J266" s="208">
        <v>57</v>
      </c>
      <c r="K266" s="226"/>
      <c r="L266" s="18"/>
      <c r="M266" s="18"/>
      <c r="N266" s="18" t="s">
        <v>888</v>
      </c>
    </row>
    <row r="267" ht="22.5" hidden="1" spans="1:14">
      <c r="A267" s="18">
        <v>152</v>
      </c>
      <c r="B267" s="18" t="s">
        <v>309</v>
      </c>
      <c r="C267" s="217" t="s">
        <v>929</v>
      </c>
      <c r="D267" s="208" t="s">
        <v>930</v>
      </c>
      <c r="E267" s="208" t="s">
        <v>931</v>
      </c>
      <c r="F267" s="208" t="s">
        <v>56</v>
      </c>
      <c r="G267" s="208" t="s">
        <v>932</v>
      </c>
      <c r="H267" s="208" t="s">
        <v>933</v>
      </c>
      <c r="I267" s="223" t="s">
        <v>945</v>
      </c>
      <c r="J267" s="208">
        <v>94</v>
      </c>
      <c r="K267" s="208">
        <v>1</v>
      </c>
      <c r="L267" s="18"/>
      <c r="M267" s="18"/>
      <c r="N267" s="18" t="s">
        <v>888</v>
      </c>
    </row>
    <row r="268" ht="22.5" hidden="1" spans="1:14">
      <c r="A268" s="18">
        <v>152</v>
      </c>
      <c r="B268" s="18" t="s">
        <v>309</v>
      </c>
      <c r="C268" s="217" t="s">
        <v>929</v>
      </c>
      <c r="D268" s="208" t="s">
        <v>930</v>
      </c>
      <c r="E268" s="208" t="s">
        <v>931</v>
      </c>
      <c r="F268" s="208" t="s">
        <v>56</v>
      </c>
      <c r="G268" s="208" t="s">
        <v>932</v>
      </c>
      <c r="H268" s="208" t="s">
        <v>933</v>
      </c>
      <c r="I268" s="223" t="s">
        <v>910</v>
      </c>
      <c r="J268" s="208">
        <v>177</v>
      </c>
      <c r="K268" s="208">
        <v>1</v>
      </c>
      <c r="L268" s="228" t="s">
        <v>918</v>
      </c>
      <c r="M268" s="229">
        <v>1990</v>
      </c>
      <c r="N268" s="18" t="s">
        <v>888</v>
      </c>
    </row>
    <row r="269" ht="22.5" hidden="1" spans="1:14">
      <c r="A269" s="18">
        <v>148</v>
      </c>
      <c r="B269" s="18" t="s">
        <v>44</v>
      </c>
      <c r="C269" s="217" t="s">
        <v>946</v>
      </c>
      <c r="D269" s="208" t="s">
        <v>947</v>
      </c>
      <c r="E269" s="208" t="s">
        <v>948</v>
      </c>
      <c r="F269" s="208" t="s">
        <v>15</v>
      </c>
      <c r="G269" s="208" t="s">
        <v>949</v>
      </c>
      <c r="H269" s="208" t="s">
        <v>950</v>
      </c>
      <c r="I269" s="223" t="s">
        <v>951</v>
      </c>
      <c r="J269" s="208">
        <v>50</v>
      </c>
      <c r="K269" s="224">
        <v>1</v>
      </c>
      <c r="L269" s="18"/>
      <c r="M269" s="18"/>
      <c r="N269" s="18" t="s">
        <v>888</v>
      </c>
    </row>
    <row r="270" ht="22.5" hidden="1" spans="1:14">
      <c r="A270" s="18">
        <v>148</v>
      </c>
      <c r="B270" s="18" t="s">
        <v>44</v>
      </c>
      <c r="C270" s="217" t="s">
        <v>946</v>
      </c>
      <c r="D270" s="208" t="s">
        <v>947</v>
      </c>
      <c r="E270" s="208" t="s">
        <v>948</v>
      </c>
      <c r="F270" s="208" t="s">
        <v>15</v>
      </c>
      <c r="G270" s="208" t="s">
        <v>949</v>
      </c>
      <c r="H270" s="208" t="s">
        <v>950</v>
      </c>
      <c r="I270" s="223" t="s">
        <v>952</v>
      </c>
      <c r="J270" s="208">
        <v>29</v>
      </c>
      <c r="K270" s="225"/>
      <c r="L270" s="18"/>
      <c r="M270" s="18"/>
      <c r="N270" s="18" t="s">
        <v>888</v>
      </c>
    </row>
    <row r="271" ht="22.5" hidden="1" spans="1:14">
      <c r="A271" s="18">
        <v>148</v>
      </c>
      <c r="B271" s="18" t="s">
        <v>44</v>
      </c>
      <c r="C271" s="217" t="s">
        <v>946</v>
      </c>
      <c r="D271" s="208" t="s">
        <v>947</v>
      </c>
      <c r="E271" s="208" t="s">
        <v>948</v>
      </c>
      <c r="F271" s="208" t="s">
        <v>15</v>
      </c>
      <c r="G271" s="208" t="s">
        <v>949</v>
      </c>
      <c r="H271" s="208" t="s">
        <v>950</v>
      </c>
      <c r="I271" s="223" t="s">
        <v>953</v>
      </c>
      <c r="J271" s="208">
        <v>13</v>
      </c>
      <c r="K271" s="226"/>
      <c r="L271" s="228" t="s">
        <v>918</v>
      </c>
      <c r="M271" s="229">
        <v>96</v>
      </c>
      <c r="N271" s="18" t="s">
        <v>888</v>
      </c>
    </row>
    <row r="272" hidden="1" spans="1:14">
      <c r="A272" s="18">
        <v>150</v>
      </c>
      <c r="B272" s="18" t="s">
        <v>44</v>
      </c>
      <c r="C272" s="217" t="s">
        <v>954</v>
      </c>
      <c r="D272" s="208" t="s">
        <v>955</v>
      </c>
      <c r="E272" s="208" t="s">
        <v>956</v>
      </c>
      <c r="F272" s="208" t="s">
        <v>15</v>
      </c>
      <c r="G272" s="208" t="s">
        <v>949</v>
      </c>
      <c r="H272" s="208" t="s">
        <v>957</v>
      </c>
      <c r="I272" s="223" t="s">
        <v>958</v>
      </c>
      <c r="J272" s="208">
        <v>24</v>
      </c>
      <c r="K272" s="224">
        <v>2</v>
      </c>
      <c r="L272" s="18"/>
      <c r="M272" s="18"/>
      <c r="N272" s="18" t="s">
        <v>888</v>
      </c>
    </row>
    <row r="273" ht="22.5" hidden="1" spans="1:14">
      <c r="A273" s="18">
        <v>150</v>
      </c>
      <c r="B273" s="18" t="s">
        <v>44</v>
      </c>
      <c r="C273" s="217" t="s">
        <v>954</v>
      </c>
      <c r="D273" s="208" t="s">
        <v>955</v>
      </c>
      <c r="E273" s="208" t="s">
        <v>956</v>
      </c>
      <c r="F273" s="208" t="s">
        <v>15</v>
      </c>
      <c r="G273" s="208" t="s">
        <v>949</v>
      </c>
      <c r="H273" s="208" t="s">
        <v>957</v>
      </c>
      <c r="I273" s="223" t="s">
        <v>959</v>
      </c>
      <c r="J273" s="208">
        <v>934</v>
      </c>
      <c r="K273" s="226"/>
      <c r="L273" s="228" t="s">
        <v>918</v>
      </c>
      <c r="M273" s="229">
        <v>965</v>
      </c>
      <c r="N273" s="18" t="s">
        <v>888</v>
      </c>
    </row>
    <row r="274" ht="22.5" hidden="1" spans="1:14">
      <c r="A274" s="18">
        <v>149</v>
      </c>
      <c r="B274" s="18" t="s">
        <v>44</v>
      </c>
      <c r="C274" s="217" t="s">
        <v>960</v>
      </c>
      <c r="D274" s="208" t="s">
        <v>102</v>
      </c>
      <c r="E274" s="208" t="s">
        <v>878</v>
      </c>
      <c r="F274" s="208" t="s">
        <v>15</v>
      </c>
      <c r="G274" s="208" t="s">
        <v>879</v>
      </c>
      <c r="H274" s="758" t="s">
        <v>880</v>
      </c>
      <c r="I274" s="223" t="s">
        <v>961</v>
      </c>
      <c r="J274" s="208">
        <v>176</v>
      </c>
      <c r="K274" s="208">
        <v>1</v>
      </c>
      <c r="L274" s="18"/>
      <c r="M274" s="92">
        <v>178</v>
      </c>
      <c r="N274" s="18" t="s">
        <v>888</v>
      </c>
    </row>
    <row r="275" ht="22.5" hidden="1" spans="1:14">
      <c r="A275" s="18">
        <v>242</v>
      </c>
      <c r="B275" s="18" t="s">
        <v>309</v>
      </c>
      <c r="C275" s="217" t="s">
        <v>962</v>
      </c>
      <c r="D275" s="208" t="s">
        <v>962</v>
      </c>
      <c r="E275" s="208" t="s">
        <v>963</v>
      </c>
      <c r="F275" s="208" t="s">
        <v>56</v>
      </c>
      <c r="G275" s="208" t="s">
        <v>964</v>
      </c>
      <c r="H275" s="208" t="s">
        <v>965</v>
      </c>
      <c r="I275" s="223" t="s">
        <v>913</v>
      </c>
      <c r="J275" s="208">
        <v>36</v>
      </c>
      <c r="K275" s="224">
        <v>1</v>
      </c>
      <c r="L275" s="18"/>
      <c r="M275" s="18"/>
      <c r="N275" s="18" t="s">
        <v>888</v>
      </c>
    </row>
    <row r="276" ht="22.5" hidden="1" spans="1:14">
      <c r="A276" s="18">
        <v>242</v>
      </c>
      <c r="B276" s="18" t="s">
        <v>309</v>
      </c>
      <c r="C276" s="217" t="s">
        <v>962</v>
      </c>
      <c r="D276" s="208" t="s">
        <v>962</v>
      </c>
      <c r="E276" s="208" t="s">
        <v>963</v>
      </c>
      <c r="F276" s="208" t="s">
        <v>56</v>
      </c>
      <c r="G276" s="208" t="s">
        <v>964</v>
      </c>
      <c r="H276" s="208" t="s">
        <v>965</v>
      </c>
      <c r="I276" s="223" t="s">
        <v>914</v>
      </c>
      <c r="J276" s="208">
        <v>73</v>
      </c>
      <c r="K276" s="226"/>
      <c r="L276" s="228" t="s">
        <v>918</v>
      </c>
      <c r="M276" s="229">
        <v>114</v>
      </c>
      <c r="N276" s="18" t="s">
        <v>888</v>
      </c>
    </row>
    <row r="277" ht="22.5" hidden="1" spans="1:14">
      <c r="A277" s="18">
        <v>22</v>
      </c>
      <c r="B277" s="18" t="s">
        <v>76</v>
      </c>
      <c r="C277" s="217" t="s">
        <v>966</v>
      </c>
      <c r="D277" s="208" t="s">
        <v>967</v>
      </c>
      <c r="E277" s="208" t="s">
        <v>968</v>
      </c>
      <c r="F277" s="208" t="s">
        <v>969</v>
      </c>
      <c r="G277" s="208" t="s">
        <v>970</v>
      </c>
      <c r="H277" s="758" t="s">
        <v>971</v>
      </c>
      <c r="I277" s="223" t="s">
        <v>972</v>
      </c>
      <c r="J277" s="208">
        <v>55</v>
      </c>
      <c r="K277" s="208">
        <v>1</v>
      </c>
      <c r="L277" s="18"/>
      <c r="M277" s="92">
        <v>59</v>
      </c>
      <c r="N277" s="46" t="s">
        <v>888</v>
      </c>
    </row>
    <row r="278" s="4" customFormat="1" ht="22.5" hidden="1" spans="1:14">
      <c r="A278" s="103"/>
      <c r="B278" s="103"/>
      <c r="C278" s="218" t="s">
        <v>973</v>
      </c>
      <c r="D278" s="204" t="s">
        <v>974</v>
      </c>
      <c r="E278" s="204"/>
      <c r="F278" s="204"/>
      <c r="G278" s="204"/>
      <c r="H278" s="204"/>
      <c r="I278" s="204" t="s">
        <v>975</v>
      </c>
      <c r="J278" s="62"/>
      <c r="K278" s="103"/>
      <c r="L278" s="103"/>
      <c r="M278" s="103"/>
      <c r="N278" s="103" t="s">
        <v>888</v>
      </c>
    </row>
    <row r="279" s="4" customFormat="1" ht="22.5" hidden="1" spans="1:14">
      <c r="A279" s="103"/>
      <c r="B279" s="103"/>
      <c r="C279" s="218" t="s">
        <v>973</v>
      </c>
      <c r="D279" s="204" t="s">
        <v>974</v>
      </c>
      <c r="E279" s="204"/>
      <c r="F279" s="204"/>
      <c r="G279" s="204"/>
      <c r="H279" s="204"/>
      <c r="I279" s="204" t="s">
        <v>951</v>
      </c>
      <c r="J279" s="62"/>
      <c r="K279" s="103"/>
      <c r="L279" s="103"/>
      <c r="M279" s="103"/>
      <c r="N279" s="103" t="s">
        <v>888</v>
      </c>
    </row>
    <row r="280" s="4" customFormat="1" ht="22.5" hidden="1" spans="1:14">
      <c r="A280" s="103"/>
      <c r="B280" s="103"/>
      <c r="C280" s="218" t="s">
        <v>973</v>
      </c>
      <c r="D280" s="204" t="s">
        <v>974</v>
      </c>
      <c r="E280" s="204"/>
      <c r="F280" s="204"/>
      <c r="G280" s="204"/>
      <c r="H280" s="204"/>
      <c r="I280" s="204" t="s">
        <v>976</v>
      </c>
      <c r="J280" s="62"/>
      <c r="K280" s="103"/>
      <c r="L280" s="103"/>
      <c r="M280" s="103"/>
      <c r="N280" s="103" t="s">
        <v>888</v>
      </c>
    </row>
    <row r="281" s="4" customFormat="1" ht="22.5" hidden="1" spans="1:14">
      <c r="A281" s="103"/>
      <c r="B281" s="103"/>
      <c r="C281" s="218" t="s">
        <v>973</v>
      </c>
      <c r="D281" s="204" t="s">
        <v>974</v>
      </c>
      <c r="E281" s="204"/>
      <c r="F281" s="204"/>
      <c r="G281" s="204"/>
      <c r="H281" s="204"/>
      <c r="I281" s="204" t="s">
        <v>953</v>
      </c>
      <c r="J281" s="62"/>
      <c r="K281" s="103"/>
      <c r="L281" s="103"/>
      <c r="M281" s="103"/>
      <c r="N281" s="103" t="s">
        <v>888</v>
      </c>
    </row>
    <row r="282" s="4" customFormat="1" ht="22.5" hidden="1" spans="1:14">
      <c r="A282" s="103"/>
      <c r="B282" s="103"/>
      <c r="C282" s="218" t="s">
        <v>973</v>
      </c>
      <c r="D282" s="204" t="s">
        <v>974</v>
      </c>
      <c r="E282" s="204"/>
      <c r="F282" s="204"/>
      <c r="G282" s="204"/>
      <c r="H282" s="204"/>
      <c r="I282" s="204" t="s">
        <v>977</v>
      </c>
      <c r="J282" s="62"/>
      <c r="K282" s="103"/>
      <c r="L282" s="103"/>
      <c r="M282" s="103"/>
      <c r="N282" s="103" t="s">
        <v>888</v>
      </c>
    </row>
    <row r="283" s="4" customFormat="1" hidden="1" spans="1:14">
      <c r="A283" s="103"/>
      <c r="B283" s="103"/>
      <c r="C283" s="218" t="s">
        <v>973</v>
      </c>
      <c r="D283" s="204" t="s">
        <v>974</v>
      </c>
      <c r="E283" s="204"/>
      <c r="F283" s="204"/>
      <c r="G283" s="204"/>
      <c r="H283" s="204"/>
      <c r="I283" s="204" t="s">
        <v>978</v>
      </c>
      <c r="J283" s="62"/>
      <c r="K283" s="103"/>
      <c r="L283" s="103"/>
      <c r="M283" s="103"/>
      <c r="N283" s="103" t="s">
        <v>888</v>
      </c>
    </row>
    <row r="284" s="4" customFormat="1" ht="22.5" hidden="1" spans="1:14">
      <c r="A284" s="103"/>
      <c r="B284" s="103"/>
      <c r="C284" s="218" t="s">
        <v>979</v>
      </c>
      <c r="D284" s="204" t="s">
        <v>974</v>
      </c>
      <c r="E284" s="204"/>
      <c r="F284" s="204"/>
      <c r="G284" s="204"/>
      <c r="H284" s="204"/>
      <c r="I284" s="204" t="s">
        <v>980</v>
      </c>
      <c r="J284" s="62"/>
      <c r="K284" s="103"/>
      <c r="L284" s="103"/>
      <c r="M284" s="103"/>
      <c r="N284" s="103" t="s">
        <v>888</v>
      </c>
    </row>
    <row r="285" s="1" customFormat="1" ht="22.5" hidden="1" spans="1:14">
      <c r="A285" s="46">
        <v>89</v>
      </c>
      <c r="B285" s="46" t="s">
        <v>44</v>
      </c>
      <c r="C285" s="230" t="s">
        <v>981</v>
      </c>
      <c r="D285" s="231" t="s">
        <v>982</v>
      </c>
      <c r="E285" s="231" t="s">
        <v>983</v>
      </c>
      <c r="F285" s="232" t="s">
        <v>15</v>
      </c>
      <c r="G285" s="233" t="s">
        <v>984</v>
      </c>
      <c r="H285" s="234" t="s">
        <v>985</v>
      </c>
      <c r="I285" s="266" t="s">
        <v>986</v>
      </c>
      <c r="J285" s="231">
        <v>75</v>
      </c>
      <c r="K285" s="249">
        <v>1</v>
      </c>
      <c r="L285" s="46">
        <v>3</v>
      </c>
      <c r="M285" s="100">
        <f>J285+K285+L285</f>
        <v>79</v>
      </c>
      <c r="N285" s="46" t="s">
        <v>987</v>
      </c>
    </row>
    <row r="286" ht="22.5" hidden="1" spans="1:14">
      <c r="A286" s="18"/>
      <c r="B286" s="18" t="s">
        <v>76</v>
      </c>
      <c r="C286" s="230" t="s">
        <v>988</v>
      </c>
      <c r="D286" s="231" t="s">
        <v>989</v>
      </c>
      <c r="E286" s="231" t="s">
        <v>990</v>
      </c>
      <c r="F286" s="232" t="s">
        <v>63</v>
      </c>
      <c r="G286" s="233" t="s">
        <v>991</v>
      </c>
      <c r="H286" s="234" t="s">
        <v>992</v>
      </c>
      <c r="I286" s="266" t="s">
        <v>993</v>
      </c>
      <c r="J286" s="231">
        <v>36</v>
      </c>
      <c r="K286" s="249">
        <v>1</v>
      </c>
      <c r="L286" s="18">
        <v>3</v>
      </c>
      <c r="M286" s="18">
        <f t="shared" ref="M286:M295" si="5">J286+K286+L286</f>
        <v>40</v>
      </c>
      <c r="N286" s="18" t="s">
        <v>987</v>
      </c>
    </row>
    <row r="287" ht="22.5" hidden="1" spans="1:14">
      <c r="A287" s="18">
        <v>99</v>
      </c>
      <c r="B287" s="18" t="s">
        <v>76</v>
      </c>
      <c r="C287" s="230" t="s">
        <v>994</v>
      </c>
      <c r="D287" s="231" t="s">
        <v>994</v>
      </c>
      <c r="E287" s="231" t="s">
        <v>995</v>
      </c>
      <c r="F287" s="232" t="s">
        <v>996</v>
      </c>
      <c r="G287" s="233" t="s">
        <v>997</v>
      </c>
      <c r="H287" s="234" t="s">
        <v>998</v>
      </c>
      <c r="I287" s="266" t="s">
        <v>999</v>
      </c>
      <c r="J287" s="231">
        <v>28</v>
      </c>
      <c r="K287" s="249">
        <v>1</v>
      </c>
      <c r="L287" s="18">
        <v>2</v>
      </c>
      <c r="M287" s="92">
        <f t="shared" si="5"/>
        <v>31</v>
      </c>
      <c r="N287" s="18" t="s">
        <v>987</v>
      </c>
    </row>
    <row r="288" ht="22.5" hidden="1" spans="1:14">
      <c r="A288" s="18">
        <v>145</v>
      </c>
      <c r="B288" s="18" t="s">
        <v>44</v>
      </c>
      <c r="C288" s="230" t="s">
        <v>1000</v>
      </c>
      <c r="D288" s="231" t="s">
        <v>883</v>
      </c>
      <c r="E288" s="231" t="s">
        <v>884</v>
      </c>
      <c r="F288" s="232" t="s">
        <v>704</v>
      </c>
      <c r="G288" s="233" t="s">
        <v>1001</v>
      </c>
      <c r="H288" s="234" t="s">
        <v>886</v>
      </c>
      <c r="I288" s="266" t="s">
        <v>1002</v>
      </c>
      <c r="J288" s="231">
        <v>58</v>
      </c>
      <c r="K288" s="249">
        <v>1</v>
      </c>
      <c r="L288" s="18">
        <v>3</v>
      </c>
      <c r="M288" s="92">
        <f t="shared" si="5"/>
        <v>62</v>
      </c>
      <c r="N288" s="18" t="s">
        <v>987</v>
      </c>
    </row>
    <row r="289" ht="22.5" hidden="1" spans="1:14">
      <c r="A289" s="18">
        <v>244</v>
      </c>
      <c r="B289" s="18" t="s">
        <v>68</v>
      </c>
      <c r="C289" s="230" t="s">
        <v>1003</v>
      </c>
      <c r="D289" s="231" t="s">
        <v>1004</v>
      </c>
      <c r="E289" s="231" t="s">
        <v>1005</v>
      </c>
      <c r="F289" s="232" t="s">
        <v>1006</v>
      </c>
      <c r="G289" s="233" t="s">
        <v>440</v>
      </c>
      <c r="H289" s="234" t="s">
        <v>1007</v>
      </c>
      <c r="I289" s="266" t="s">
        <v>1002</v>
      </c>
      <c r="J289" s="231">
        <v>58</v>
      </c>
      <c r="K289" s="249">
        <v>1</v>
      </c>
      <c r="L289" s="18">
        <v>3</v>
      </c>
      <c r="M289" s="92">
        <f t="shared" si="5"/>
        <v>62</v>
      </c>
      <c r="N289" s="18" t="s">
        <v>987</v>
      </c>
    </row>
    <row r="290" hidden="1" spans="1:14">
      <c r="A290" s="18">
        <v>80</v>
      </c>
      <c r="B290" s="18" t="s">
        <v>44</v>
      </c>
      <c r="C290" s="230" t="s">
        <v>383</v>
      </c>
      <c r="D290" s="235" t="s">
        <v>383</v>
      </c>
      <c r="E290" s="235" t="s">
        <v>1008</v>
      </c>
      <c r="F290" s="236" t="s">
        <v>275</v>
      </c>
      <c r="G290" s="237" t="s">
        <v>169</v>
      </c>
      <c r="H290" s="238" t="s">
        <v>1009</v>
      </c>
      <c r="I290" s="266" t="s">
        <v>1010</v>
      </c>
      <c r="J290" s="231">
        <v>33</v>
      </c>
      <c r="K290" s="249">
        <v>1</v>
      </c>
      <c r="L290" s="18">
        <v>2</v>
      </c>
      <c r="M290" s="92">
        <f t="shared" si="5"/>
        <v>36</v>
      </c>
      <c r="N290" s="18" t="s">
        <v>987</v>
      </c>
    </row>
    <row r="291" hidden="1" spans="1:14">
      <c r="A291" s="18">
        <v>94</v>
      </c>
      <c r="B291" s="18" t="s">
        <v>44</v>
      </c>
      <c r="C291" s="230" t="s">
        <v>1011</v>
      </c>
      <c r="D291" s="231" t="s">
        <v>1012</v>
      </c>
      <c r="E291" s="231" t="s">
        <v>1013</v>
      </c>
      <c r="F291" s="232" t="s">
        <v>275</v>
      </c>
      <c r="G291" s="233" t="s">
        <v>111</v>
      </c>
      <c r="H291" s="234" t="s">
        <v>1014</v>
      </c>
      <c r="I291" s="266" t="s">
        <v>1015</v>
      </c>
      <c r="J291" s="231">
        <v>52</v>
      </c>
      <c r="K291" s="249">
        <v>1</v>
      </c>
      <c r="L291" s="18">
        <v>2</v>
      </c>
      <c r="M291" s="92">
        <f t="shared" si="5"/>
        <v>55</v>
      </c>
      <c r="N291" s="18" t="s">
        <v>987</v>
      </c>
    </row>
    <row r="292" hidden="1" spans="1:14">
      <c r="A292" s="18">
        <v>94</v>
      </c>
      <c r="B292" s="18" t="s">
        <v>44</v>
      </c>
      <c r="C292" s="230" t="s">
        <v>1016</v>
      </c>
      <c r="D292" s="231" t="s">
        <v>1012</v>
      </c>
      <c r="E292" s="231" t="s">
        <v>1013</v>
      </c>
      <c r="F292" s="232" t="s">
        <v>275</v>
      </c>
      <c r="G292" s="233" t="s">
        <v>111</v>
      </c>
      <c r="H292" s="234" t="s">
        <v>1014</v>
      </c>
      <c r="I292" s="266" t="s">
        <v>1017</v>
      </c>
      <c r="J292" s="231">
        <v>25</v>
      </c>
      <c r="K292" s="249">
        <v>1</v>
      </c>
      <c r="L292" s="18">
        <v>1</v>
      </c>
      <c r="M292" s="92">
        <f t="shared" si="5"/>
        <v>27</v>
      </c>
      <c r="N292" s="18" t="s">
        <v>987</v>
      </c>
    </row>
    <row r="293" hidden="1" spans="1:14">
      <c r="A293" s="18">
        <v>87</v>
      </c>
      <c r="B293" s="18" t="s">
        <v>44</v>
      </c>
      <c r="C293" s="230" t="s">
        <v>1018</v>
      </c>
      <c r="D293" s="231" t="s">
        <v>1019</v>
      </c>
      <c r="E293" s="231" t="s">
        <v>1020</v>
      </c>
      <c r="F293" s="232" t="s">
        <v>275</v>
      </c>
      <c r="G293" s="233" t="s">
        <v>105</v>
      </c>
      <c r="H293" s="234" t="s">
        <v>1021</v>
      </c>
      <c r="I293" s="266" t="s">
        <v>1015</v>
      </c>
      <c r="J293" s="231">
        <v>52</v>
      </c>
      <c r="K293" s="249">
        <v>1</v>
      </c>
      <c r="L293" s="18">
        <v>2</v>
      </c>
      <c r="M293" s="92">
        <f t="shared" si="5"/>
        <v>55</v>
      </c>
      <c r="N293" s="18" t="s">
        <v>987</v>
      </c>
    </row>
    <row r="294" hidden="1" spans="1:14">
      <c r="A294" s="18">
        <v>102</v>
      </c>
      <c r="B294" s="18" t="s">
        <v>76</v>
      </c>
      <c r="C294" s="230" t="s">
        <v>1022</v>
      </c>
      <c r="D294" s="231" t="s">
        <v>1023</v>
      </c>
      <c r="E294" s="231" t="s">
        <v>1024</v>
      </c>
      <c r="F294" s="232" t="s">
        <v>129</v>
      </c>
      <c r="G294" s="233" t="s">
        <v>377</v>
      </c>
      <c r="H294" s="234" t="s">
        <v>1025</v>
      </c>
      <c r="I294" s="266" t="s">
        <v>1026</v>
      </c>
      <c r="J294" s="231">
        <v>46</v>
      </c>
      <c r="K294" s="249">
        <v>1</v>
      </c>
      <c r="L294" s="18">
        <v>3</v>
      </c>
      <c r="M294" s="92">
        <f t="shared" si="5"/>
        <v>50</v>
      </c>
      <c r="N294" s="18" t="s">
        <v>987</v>
      </c>
    </row>
    <row r="295" ht="22.5" hidden="1" spans="1:14">
      <c r="A295" s="18">
        <v>105</v>
      </c>
      <c r="B295" s="18" t="s">
        <v>76</v>
      </c>
      <c r="C295" s="230" t="s">
        <v>1027</v>
      </c>
      <c r="D295" s="231" t="s">
        <v>1028</v>
      </c>
      <c r="E295" s="231" t="s">
        <v>1029</v>
      </c>
      <c r="F295" s="232" t="s">
        <v>129</v>
      </c>
      <c r="G295" s="233" t="s">
        <v>1030</v>
      </c>
      <c r="H295" s="234" t="s">
        <v>1031</v>
      </c>
      <c r="I295" s="266" t="s">
        <v>1002</v>
      </c>
      <c r="J295" s="231">
        <v>58</v>
      </c>
      <c r="K295" s="249">
        <v>1</v>
      </c>
      <c r="L295" s="18">
        <v>3</v>
      </c>
      <c r="M295" s="92">
        <f t="shared" si="5"/>
        <v>62</v>
      </c>
      <c r="N295" s="18" t="s">
        <v>987</v>
      </c>
    </row>
    <row r="296" ht="22.5" hidden="1" spans="1:14">
      <c r="A296" s="18">
        <v>178</v>
      </c>
      <c r="B296" s="18"/>
      <c r="C296" s="230" t="s">
        <v>1032</v>
      </c>
      <c r="D296" s="231" t="s">
        <v>1033</v>
      </c>
      <c r="E296" s="239" t="s">
        <v>1034</v>
      </c>
      <c r="F296" s="240" t="s">
        <v>1035</v>
      </c>
      <c r="G296" s="241">
        <v>43160</v>
      </c>
      <c r="H296" s="242">
        <v>9787564360948</v>
      </c>
      <c r="I296" s="266" t="s">
        <v>1036</v>
      </c>
      <c r="J296" s="231">
        <v>112</v>
      </c>
      <c r="K296" s="249"/>
      <c r="L296" s="18"/>
      <c r="M296" s="18" t="s">
        <v>1037</v>
      </c>
      <c r="N296" s="18" t="s">
        <v>987</v>
      </c>
    </row>
    <row r="297" ht="22.5" hidden="1" spans="1:14">
      <c r="A297" s="18">
        <v>178</v>
      </c>
      <c r="B297" s="18"/>
      <c r="C297" s="230" t="s">
        <v>1038</v>
      </c>
      <c r="D297" s="231" t="s">
        <v>1033</v>
      </c>
      <c r="E297" s="231" t="s">
        <v>1034</v>
      </c>
      <c r="F297" s="232" t="s">
        <v>1035</v>
      </c>
      <c r="G297" s="233" t="s">
        <v>1039</v>
      </c>
      <c r="H297" s="234" t="s">
        <v>1040</v>
      </c>
      <c r="I297" s="266" t="s">
        <v>1041</v>
      </c>
      <c r="J297" s="231">
        <v>31</v>
      </c>
      <c r="K297" s="249"/>
      <c r="L297" s="18"/>
      <c r="M297" s="18" t="s">
        <v>1037</v>
      </c>
      <c r="N297" s="18" t="s">
        <v>987</v>
      </c>
    </row>
    <row r="298" ht="14.25" hidden="1" spans="1:14">
      <c r="A298" s="18">
        <v>93</v>
      </c>
      <c r="B298" s="18" t="s">
        <v>44</v>
      </c>
      <c r="C298" s="230" t="s">
        <v>1042</v>
      </c>
      <c r="D298" s="243" t="s">
        <v>1043</v>
      </c>
      <c r="E298" s="243" t="s">
        <v>1044</v>
      </c>
      <c r="F298" s="244" t="s">
        <v>275</v>
      </c>
      <c r="G298" s="245" t="s">
        <v>1045</v>
      </c>
      <c r="H298" s="246" t="s">
        <v>1046</v>
      </c>
      <c r="I298" s="266" t="s">
        <v>1026</v>
      </c>
      <c r="J298" s="231">
        <v>47</v>
      </c>
      <c r="K298" s="249">
        <v>1</v>
      </c>
      <c r="L298" s="18">
        <v>2</v>
      </c>
      <c r="M298" s="92">
        <f>L298+K298+J298</f>
        <v>50</v>
      </c>
      <c r="N298" s="18" t="s">
        <v>987</v>
      </c>
    </row>
    <row r="299" ht="14.25" hidden="1" spans="1:14">
      <c r="A299" s="18">
        <v>95</v>
      </c>
      <c r="B299" s="18" t="s">
        <v>44</v>
      </c>
      <c r="C299" s="230" t="s">
        <v>589</v>
      </c>
      <c r="D299" s="243" t="s">
        <v>1047</v>
      </c>
      <c r="E299" s="247" t="s">
        <v>1048</v>
      </c>
      <c r="F299" s="244" t="s">
        <v>275</v>
      </c>
      <c r="G299" s="245" t="s">
        <v>1049</v>
      </c>
      <c r="H299" s="246" t="s">
        <v>591</v>
      </c>
      <c r="I299" s="266" t="s">
        <v>1026</v>
      </c>
      <c r="J299" s="231">
        <v>47</v>
      </c>
      <c r="K299" s="249">
        <v>1</v>
      </c>
      <c r="L299" s="18">
        <v>2</v>
      </c>
      <c r="M299" s="92">
        <f t="shared" ref="M299:M330" si="6">L299+K299+J299</f>
        <v>50</v>
      </c>
      <c r="N299" s="18" t="s">
        <v>987</v>
      </c>
    </row>
    <row r="300" hidden="1" spans="1:14">
      <c r="A300" s="18">
        <v>86</v>
      </c>
      <c r="B300" s="18" t="s">
        <v>44</v>
      </c>
      <c r="C300" s="230" t="s">
        <v>1050</v>
      </c>
      <c r="D300" s="231" t="s">
        <v>1051</v>
      </c>
      <c r="E300" s="231" t="s">
        <v>1052</v>
      </c>
      <c r="F300" s="232" t="s">
        <v>275</v>
      </c>
      <c r="G300" s="233" t="s">
        <v>1053</v>
      </c>
      <c r="H300" s="234" t="s">
        <v>1054</v>
      </c>
      <c r="I300" s="266" t="s">
        <v>1026</v>
      </c>
      <c r="J300" s="231">
        <v>47</v>
      </c>
      <c r="K300" s="249">
        <v>1</v>
      </c>
      <c r="L300" s="18">
        <v>2</v>
      </c>
      <c r="M300" s="92">
        <f t="shared" si="6"/>
        <v>50</v>
      </c>
      <c r="N300" s="18" t="s">
        <v>987</v>
      </c>
    </row>
    <row r="301" ht="22.5" hidden="1" spans="1:14">
      <c r="A301" s="18">
        <v>11</v>
      </c>
      <c r="B301" s="18" t="s">
        <v>76</v>
      </c>
      <c r="C301" s="230" t="s">
        <v>421</v>
      </c>
      <c r="D301" s="231" t="s">
        <v>1055</v>
      </c>
      <c r="E301" s="231" t="s">
        <v>1056</v>
      </c>
      <c r="F301" s="231" t="s">
        <v>129</v>
      </c>
      <c r="G301" s="248">
        <v>43435</v>
      </c>
      <c r="H301" s="231" t="s">
        <v>1057</v>
      </c>
      <c r="I301" s="266" t="s">
        <v>1058</v>
      </c>
      <c r="J301" s="231">
        <v>75</v>
      </c>
      <c r="K301" s="249">
        <v>1</v>
      </c>
      <c r="L301" s="18">
        <v>3</v>
      </c>
      <c r="M301" s="92">
        <f t="shared" si="6"/>
        <v>79</v>
      </c>
      <c r="N301" s="18" t="s">
        <v>987</v>
      </c>
    </row>
    <row r="302" hidden="1" spans="1:14">
      <c r="A302" s="18">
        <v>11</v>
      </c>
      <c r="B302" s="18" t="s">
        <v>76</v>
      </c>
      <c r="C302" s="230" t="s">
        <v>1059</v>
      </c>
      <c r="D302" s="231" t="s">
        <v>1060</v>
      </c>
      <c r="E302" s="231" t="s">
        <v>1061</v>
      </c>
      <c r="F302" s="232" t="s">
        <v>129</v>
      </c>
      <c r="G302" s="233" t="s">
        <v>984</v>
      </c>
      <c r="H302" s="234" t="s">
        <v>1062</v>
      </c>
      <c r="I302" s="266" t="s">
        <v>993</v>
      </c>
      <c r="J302" s="231">
        <v>36</v>
      </c>
      <c r="K302" s="249">
        <v>1</v>
      </c>
      <c r="L302" s="18">
        <v>2</v>
      </c>
      <c r="M302" s="92">
        <f t="shared" si="6"/>
        <v>39</v>
      </c>
      <c r="N302" s="18" t="s">
        <v>987</v>
      </c>
    </row>
    <row r="303" ht="22.5" hidden="1" spans="1:14">
      <c r="A303" s="18">
        <v>27</v>
      </c>
      <c r="B303" s="18" t="s">
        <v>44</v>
      </c>
      <c r="C303" s="230" t="s">
        <v>1063</v>
      </c>
      <c r="D303" s="231" t="s">
        <v>1064</v>
      </c>
      <c r="E303" s="231" t="s">
        <v>1065</v>
      </c>
      <c r="F303" s="232" t="s">
        <v>161</v>
      </c>
      <c r="G303" s="233" t="s">
        <v>105</v>
      </c>
      <c r="H303" s="234" t="s">
        <v>1066</v>
      </c>
      <c r="I303" s="266" t="s">
        <v>1067</v>
      </c>
      <c r="J303" s="231">
        <v>59</v>
      </c>
      <c r="K303" s="249">
        <v>1</v>
      </c>
      <c r="L303" s="18">
        <v>3</v>
      </c>
      <c r="M303" s="92">
        <f t="shared" si="6"/>
        <v>63</v>
      </c>
      <c r="N303" s="18" t="s">
        <v>987</v>
      </c>
    </row>
    <row r="304" ht="22.5" hidden="1" spans="1:14">
      <c r="A304" s="18"/>
      <c r="B304" s="18" t="s">
        <v>76</v>
      </c>
      <c r="C304" s="230" t="s">
        <v>1068</v>
      </c>
      <c r="D304" s="249" t="s">
        <v>1069</v>
      </c>
      <c r="E304" s="249" t="s">
        <v>1070</v>
      </c>
      <c r="F304" s="250" t="s">
        <v>63</v>
      </c>
      <c r="G304" s="251" t="s">
        <v>1071</v>
      </c>
      <c r="H304" s="234" t="s">
        <v>1072</v>
      </c>
      <c r="I304" s="266" t="s">
        <v>1073</v>
      </c>
      <c r="J304" s="231">
        <v>66</v>
      </c>
      <c r="K304" s="249">
        <v>1</v>
      </c>
      <c r="L304" s="18">
        <v>3</v>
      </c>
      <c r="M304" s="92">
        <f t="shared" si="6"/>
        <v>70</v>
      </c>
      <c r="N304" s="18" t="s">
        <v>987</v>
      </c>
    </row>
    <row r="305" ht="22.5" hidden="1" spans="1:14">
      <c r="A305" s="18">
        <v>246</v>
      </c>
      <c r="B305" s="18" t="s">
        <v>68</v>
      </c>
      <c r="C305" s="230" t="s">
        <v>630</v>
      </c>
      <c r="D305" s="231" t="s">
        <v>630</v>
      </c>
      <c r="E305" s="231" t="s">
        <v>631</v>
      </c>
      <c r="F305" s="232" t="s">
        <v>175</v>
      </c>
      <c r="G305" s="233" t="s">
        <v>1074</v>
      </c>
      <c r="H305" s="234" t="s">
        <v>1075</v>
      </c>
      <c r="I305" s="266" t="s">
        <v>1076</v>
      </c>
      <c r="J305" s="231">
        <v>56</v>
      </c>
      <c r="K305" s="249">
        <v>1</v>
      </c>
      <c r="L305" s="18">
        <v>2</v>
      </c>
      <c r="M305" s="92">
        <f t="shared" si="6"/>
        <v>59</v>
      </c>
      <c r="N305" s="18" t="s">
        <v>987</v>
      </c>
    </row>
    <row r="306" s="1" customFormat="1" ht="22.5" hidden="1" spans="1:14">
      <c r="A306" s="46">
        <v>2</v>
      </c>
      <c r="B306" s="18" t="s">
        <v>76</v>
      </c>
      <c r="C306" s="230" t="s">
        <v>1077</v>
      </c>
      <c r="D306" s="231" t="s">
        <v>1078</v>
      </c>
      <c r="E306" s="231" t="s">
        <v>1079</v>
      </c>
      <c r="F306" s="231" t="s">
        <v>63</v>
      </c>
      <c r="G306" s="233" t="s">
        <v>1080</v>
      </c>
      <c r="H306" s="759" t="s">
        <v>1081</v>
      </c>
      <c r="I306" s="266" t="s">
        <v>1082</v>
      </c>
      <c r="J306" s="231">
        <v>138</v>
      </c>
      <c r="K306" s="249">
        <v>1</v>
      </c>
      <c r="L306" s="46">
        <v>3</v>
      </c>
      <c r="M306" s="100">
        <f t="shared" si="6"/>
        <v>142</v>
      </c>
      <c r="N306" s="46" t="s">
        <v>987</v>
      </c>
    </row>
    <row r="307" ht="45" hidden="1" spans="1:14">
      <c r="A307" s="18">
        <v>38</v>
      </c>
      <c r="B307" s="18" t="s">
        <v>44</v>
      </c>
      <c r="C307" s="230" t="s">
        <v>1083</v>
      </c>
      <c r="D307" s="231" t="s">
        <v>1084</v>
      </c>
      <c r="E307" s="231" t="s">
        <v>1085</v>
      </c>
      <c r="F307" s="232" t="s">
        <v>306</v>
      </c>
      <c r="G307" s="233" t="s">
        <v>728</v>
      </c>
      <c r="H307" s="234" t="s">
        <v>1086</v>
      </c>
      <c r="I307" s="266" t="s">
        <v>1087</v>
      </c>
      <c r="J307" s="231">
        <v>170</v>
      </c>
      <c r="K307" s="249">
        <v>2</v>
      </c>
      <c r="L307" s="18">
        <v>4</v>
      </c>
      <c r="M307" s="92">
        <f t="shared" si="6"/>
        <v>176</v>
      </c>
      <c r="N307" s="18" t="s">
        <v>987</v>
      </c>
    </row>
    <row r="308" ht="22.5" hidden="1" spans="1:14">
      <c r="A308" s="18">
        <v>103</v>
      </c>
      <c r="B308" s="18" t="s">
        <v>76</v>
      </c>
      <c r="C308" s="230" t="s">
        <v>1088</v>
      </c>
      <c r="D308" s="231" t="s">
        <v>1089</v>
      </c>
      <c r="E308" s="231" t="s">
        <v>1090</v>
      </c>
      <c r="F308" s="232" t="s">
        <v>80</v>
      </c>
      <c r="G308" s="233" t="s">
        <v>1091</v>
      </c>
      <c r="H308" s="234" t="s">
        <v>1092</v>
      </c>
      <c r="I308" s="266" t="s">
        <v>1093</v>
      </c>
      <c r="J308" s="231">
        <v>75</v>
      </c>
      <c r="K308" s="249">
        <v>1</v>
      </c>
      <c r="L308" s="18">
        <v>3</v>
      </c>
      <c r="M308" s="92">
        <f t="shared" si="6"/>
        <v>79</v>
      </c>
      <c r="N308" s="18" t="s">
        <v>987</v>
      </c>
    </row>
    <row r="309" hidden="1" spans="1:14">
      <c r="A309" s="18">
        <v>107</v>
      </c>
      <c r="B309" s="18" t="s">
        <v>76</v>
      </c>
      <c r="C309" s="230" t="s">
        <v>1094</v>
      </c>
      <c r="D309" s="243" t="s">
        <v>1095</v>
      </c>
      <c r="E309" s="243" t="s">
        <v>1096</v>
      </c>
      <c r="F309" s="247" t="s">
        <v>63</v>
      </c>
      <c r="G309" s="252" t="s">
        <v>1097</v>
      </c>
      <c r="H309" s="246" t="s">
        <v>1098</v>
      </c>
      <c r="I309" s="266" t="s">
        <v>999</v>
      </c>
      <c r="J309" s="231">
        <v>28</v>
      </c>
      <c r="K309" s="249">
        <v>1</v>
      </c>
      <c r="L309" s="18">
        <v>2</v>
      </c>
      <c r="M309" s="92">
        <f t="shared" si="6"/>
        <v>31</v>
      </c>
      <c r="N309" s="18" t="s">
        <v>987</v>
      </c>
    </row>
    <row r="310" ht="22.5" hidden="1" spans="1:14">
      <c r="A310" s="18">
        <v>117</v>
      </c>
      <c r="B310" s="18" t="s">
        <v>76</v>
      </c>
      <c r="C310" s="230" t="s">
        <v>134</v>
      </c>
      <c r="D310" s="231" t="s">
        <v>1099</v>
      </c>
      <c r="E310" s="231" t="s">
        <v>1100</v>
      </c>
      <c r="F310" s="232" t="s">
        <v>63</v>
      </c>
      <c r="G310" s="233" t="s">
        <v>1101</v>
      </c>
      <c r="H310" s="234" t="s">
        <v>1102</v>
      </c>
      <c r="I310" s="266" t="s">
        <v>1026</v>
      </c>
      <c r="J310" s="231">
        <v>47</v>
      </c>
      <c r="K310" s="249">
        <v>1</v>
      </c>
      <c r="L310" s="18">
        <v>2</v>
      </c>
      <c r="M310" s="92">
        <f t="shared" si="6"/>
        <v>50</v>
      </c>
      <c r="N310" s="18" t="s">
        <v>987</v>
      </c>
    </row>
    <row r="311" s="4" customFormat="1" ht="33.75" hidden="1" spans="1:14">
      <c r="A311" s="103"/>
      <c r="B311" s="103"/>
      <c r="C311" s="253" t="s">
        <v>1103</v>
      </c>
      <c r="D311" s="254" t="s">
        <v>1104</v>
      </c>
      <c r="E311" s="254" t="s">
        <v>1105</v>
      </c>
      <c r="F311" s="255"/>
      <c r="G311" s="256"/>
      <c r="H311" s="257"/>
      <c r="I311" s="254" t="s">
        <v>1106</v>
      </c>
      <c r="J311" s="254"/>
      <c r="K311" s="267"/>
      <c r="L311" s="103"/>
      <c r="M311" s="103"/>
      <c r="N311" s="103" t="s">
        <v>987</v>
      </c>
    </row>
    <row r="312" ht="22.5" hidden="1" spans="1:14">
      <c r="A312" s="18">
        <v>35</v>
      </c>
      <c r="B312" s="18" t="s">
        <v>44</v>
      </c>
      <c r="C312" s="230" t="s">
        <v>272</v>
      </c>
      <c r="D312" s="231" t="s">
        <v>272</v>
      </c>
      <c r="E312" s="231" t="s">
        <v>1107</v>
      </c>
      <c r="F312" s="232" t="s">
        <v>161</v>
      </c>
      <c r="G312" s="233" t="s">
        <v>1108</v>
      </c>
      <c r="H312" s="234" t="s">
        <v>1109</v>
      </c>
      <c r="I312" s="266" t="s">
        <v>1110</v>
      </c>
      <c r="J312" s="231">
        <v>60</v>
      </c>
      <c r="K312" s="249">
        <v>1</v>
      </c>
      <c r="L312" s="18">
        <v>2</v>
      </c>
      <c r="M312" s="92">
        <f t="shared" si="6"/>
        <v>63</v>
      </c>
      <c r="N312" s="18" t="s">
        <v>987</v>
      </c>
    </row>
    <row r="313" hidden="1" spans="1:14">
      <c r="A313" s="18">
        <v>35</v>
      </c>
      <c r="B313" s="18" t="s">
        <v>44</v>
      </c>
      <c r="C313" s="230" t="s">
        <v>1111</v>
      </c>
      <c r="D313" s="231" t="s">
        <v>272</v>
      </c>
      <c r="E313" s="231" t="s">
        <v>1107</v>
      </c>
      <c r="F313" s="232" t="s">
        <v>161</v>
      </c>
      <c r="G313" s="233" t="s">
        <v>1112</v>
      </c>
      <c r="H313" s="234" t="s">
        <v>1109</v>
      </c>
      <c r="I313" s="266" t="s">
        <v>1113</v>
      </c>
      <c r="J313" s="231">
        <v>76</v>
      </c>
      <c r="K313" s="249">
        <v>1</v>
      </c>
      <c r="L313" s="18">
        <v>2</v>
      </c>
      <c r="M313" s="92">
        <f t="shared" si="6"/>
        <v>79</v>
      </c>
      <c r="N313" s="18" t="s">
        <v>987</v>
      </c>
    </row>
    <row r="314" hidden="1" spans="1:14">
      <c r="A314" s="18">
        <v>30</v>
      </c>
      <c r="B314" s="18" t="s">
        <v>44</v>
      </c>
      <c r="C314" s="230" t="s">
        <v>1114</v>
      </c>
      <c r="D314" s="231" t="s">
        <v>1115</v>
      </c>
      <c r="E314" s="231" t="s">
        <v>1116</v>
      </c>
      <c r="F314" s="232" t="s">
        <v>704</v>
      </c>
      <c r="G314" s="233" t="s">
        <v>1117</v>
      </c>
      <c r="H314" s="258">
        <v>9787308101783</v>
      </c>
      <c r="I314" s="266" t="s">
        <v>1118</v>
      </c>
      <c r="J314" s="231">
        <v>30</v>
      </c>
      <c r="K314" s="249">
        <v>1</v>
      </c>
      <c r="L314" s="18">
        <v>2</v>
      </c>
      <c r="M314" s="92">
        <f t="shared" si="6"/>
        <v>33</v>
      </c>
      <c r="N314" s="18" t="s">
        <v>987</v>
      </c>
    </row>
    <row r="315" hidden="1" spans="1:14">
      <c r="A315" s="18">
        <v>92</v>
      </c>
      <c r="B315" s="18" t="s">
        <v>44</v>
      </c>
      <c r="C315" s="230" t="s">
        <v>1119</v>
      </c>
      <c r="D315" s="235" t="s">
        <v>1119</v>
      </c>
      <c r="E315" s="235" t="s">
        <v>1120</v>
      </c>
      <c r="F315" s="236" t="s">
        <v>275</v>
      </c>
      <c r="G315" s="237" t="s">
        <v>1121</v>
      </c>
      <c r="H315" s="238" t="s">
        <v>1122</v>
      </c>
      <c r="I315" s="266" t="s">
        <v>1015</v>
      </c>
      <c r="J315" s="231">
        <v>52</v>
      </c>
      <c r="K315" s="249">
        <v>1</v>
      </c>
      <c r="L315" s="18">
        <v>2</v>
      </c>
      <c r="M315" s="92">
        <f t="shared" si="6"/>
        <v>55</v>
      </c>
      <c r="N315" s="18" t="s">
        <v>987</v>
      </c>
    </row>
    <row r="316" ht="36" hidden="1" spans="1:14">
      <c r="A316" s="18">
        <v>36</v>
      </c>
      <c r="B316" s="18" t="s">
        <v>44</v>
      </c>
      <c r="C316" s="230" t="s">
        <v>287</v>
      </c>
      <c r="D316" s="231" t="s">
        <v>287</v>
      </c>
      <c r="E316" s="259" t="s">
        <v>288</v>
      </c>
      <c r="F316" s="260" t="s">
        <v>15</v>
      </c>
      <c r="G316" s="259">
        <v>2019</v>
      </c>
      <c r="H316" s="261" t="s">
        <v>289</v>
      </c>
      <c r="I316" s="266" t="s">
        <v>1113</v>
      </c>
      <c r="J316" s="231">
        <v>76</v>
      </c>
      <c r="K316" s="249">
        <v>1</v>
      </c>
      <c r="L316" s="18">
        <v>2</v>
      </c>
      <c r="M316" s="92">
        <f t="shared" si="6"/>
        <v>79</v>
      </c>
      <c r="N316" s="18" t="s">
        <v>987</v>
      </c>
    </row>
    <row r="317" ht="22.5" hidden="1" spans="1:14">
      <c r="A317" s="18"/>
      <c r="B317" s="18"/>
      <c r="C317" s="262" t="s">
        <v>1123</v>
      </c>
      <c r="D317" s="263" t="s">
        <v>1124</v>
      </c>
      <c r="E317" s="263"/>
      <c r="F317" s="263"/>
      <c r="G317" s="264"/>
      <c r="H317" s="264"/>
      <c r="I317" s="263" t="s">
        <v>1058</v>
      </c>
      <c r="J317" s="263">
        <v>75</v>
      </c>
      <c r="K317" s="268">
        <v>1</v>
      </c>
      <c r="L317" s="18"/>
      <c r="M317" s="18"/>
      <c r="N317" s="18" t="s">
        <v>987</v>
      </c>
    </row>
    <row r="318" ht="33.75" hidden="1" spans="1:14">
      <c r="A318" s="18">
        <v>4</v>
      </c>
      <c r="B318" s="18" t="s">
        <v>76</v>
      </c>
      <c r="C318" s="230" t="s">
        <v>1123</v>
      </c>
      <c r="D318" s="231" t="s">
        <v>1125</v>
      </c>
      <c r="E318" s="231" t="s">
        <v>1126</v>
      </c>
      <c r="F318" s="231" t="s">
        <v>342</v>
      </c>
      <c r="G318" s="233" t="s">
        <v>1127</v>
      </c>
      <c r="H318" s="760" t="s">
        <v>1128</v>
      </c>
      <c r="I318" s="266" t="s">
        <v>1129</v>
      </c>
      <c r="J318" s="231">
        <v>114</v>
      </c>
      <c r="K318" s="249">
        <v>2</v>
      </c>
      <c r="L318" s="18">
        <v>3</v>
      </c>
      <c r="M318" s="92">
        <f t="shared" si="6"/>
        <v>119</v>
      </c>
      <c r="N318" s="18" t="s">
        <v>987</v>
      </c>
    </row>
    <row r="319" hidden="1" spans="1:14">
      <c r="A319" s="18">
        <v>9</v>
      </c>
      <c r="B319" s="18" t="s">
        <v>76</v>
      </c>
      <c r="C319" s="230" t="s">
        <v>1130</v>
      </c>
      <c r="D319" s="231" t="s">
        <v>1131</v>
      </c>
      <c r="E319" s="231" t="s">
        <v>1132</v>
      </c>
      <c r="F319" s="231" t="s">
        <v>545</v>
      </c>
      <c r="G319" s="231" t="s">
        <v>1133</v>
      </c>
      <c r="H319" s="231" t="s">
        <v>1134</v>
      </c>
      <c r="I319" s="266" t="s">
        <v>1073</v>
      </c>
      <c r="J319" s="231">
        <v>66</v>
      </c>
      <c r="K319" s="249">
        <v>1</v>
      </c>
      <c r="L319" s="18">
        <v>3</v>
      </c>
      <c r="M319" s="92">
        <f t="shared" si="6"/>
        <v>70</v>
      </c>
      <c r="N319" s="18" t="s">
        <v>987</v>
      </c>
    </row>
    <row r="320" ht="22.5" hidden="1" spans="1:14">
      <c r="A320" s="18"/>
      <c r="B320" s="18"/>
      <c r="C320" s="262" t="s">
        <v>1135</v>
      </c>
      <c r="D320" s="263" t="s">
        <v>1124</v>
      </c>
      <c r="E320" s="263"/>
      <c r="F320" s="263"/>
      <c r="G320" s="263"/>
      <c r="H320" s="263"/>
      <c r="I320" s="263" t="s">
        <v>1058</v>
      </c>
      <c r="J320" s="263">
        <v>75</v>
      </c>
      <c r="K320" s="268">
        <v>1</v>
      </c>
      <c r="L320" s="18"/>
      <c r="M320" s="18"/>
      <c r="N320" s="18" t="s">
        <v>987</v>
      </c>
    </row>
    <row r="321" ht="67.5" hidden="1" spans="1:14">
      <c r="A321" s="18">
        <v>1</v>
      </c>
      <c r="B321" s="18" t="s">
        <v>76</v>
      </c>
      <c r="C321" s="230" t="s">
        <v>1136</v>
      </c>
      <c r="D321" s="231" t="s">
        <v>1137</v>
      </c>
      <c r="E321" s="231" t="s">
        <v>1138</v>
      </c>
      <c r="F321" s="231" t="s">
        <v>545</v>
      </c>
      <c r="G321" s="231" t="s">
        <v>1139</v>
      </c>
      <c r="H321" s="231" t="s">
        <v>1140</v>
      </c>
      <c r="I321" s="266" t="s">
        <v>1141</v>
      </c>
      <c r="J321" s="231">
        <v>234</v>
      </c>
      <c r="K321" s="249">
        <v>4</v>
      </c>
      <c r="L321" s="18">
        <v>3</v>
      </c>
      <c r="M321" s="92">
        <f t="shared" si="6"/>
        <v>241</v>
      </c>
      <c r="N321" s="18" t="s">
        <v>987</v>
      </c>
    </row>
    <row r="322" ht="22.5" hidden="1" spans="1:14">
      <c r="A322" s="18">
        <v>106</v>
      </c>
      <c r="B322" s="18" t="s">
        <v>76</v>
      </c>
      <c r="C322" s="230" t="s">
        <v>1142</v>
      </c>
      <c r="D322" s="231" t="s">
        <v>1143</v>
      </c>
      <c r="E322" s="231" t="s">
        <v>1144</v>
      </c>
      <c r="F322" s="231" t="s">
        <v>63</v>
      </c>
      <c r="G322" s="231" t="s">
        <v>1145</v>
      </c>
      <c r="H322" s="231" t="s">
        <v>1146</v>
      </c>
      <c r="I322" s="266" t="s">
        <v>1113</v>
      </c>
      <c r="J322" s="231">
        <v>76</v>
      </c>
      <c r="K322" s="249">
        <v>1</v>
      </c>
      <c r="L322" s="18">
        <v>3</v>
      </c>
      <c r="M322" s="92">
        <f t="shared" si="6"/>
        <v>80</v>
      </c>
      <c r="N322" s="18" t="s">
        <v>987</v>
      </c>
    </row>
    <row r="323" hidden="1" spans="1:14">
      <c r="A323" s="18">
        <v>28</v>
      </c>
      <c r="B323" s="18" t="s">
        <v>44</v>
      </c>
      <c r="C323" s="230" t="s">
        <v>1147</v>
      </c>
      <c r="D323" s="231" t="s">
        <v>1148</v>
      </c>
      <c r="E323" s="231" t="s">
        <v>1149</v>
      </c>
      <c r="F323" s="231" t="s">
        <v>1150</v>
      </c>
      <c r="G323" s="231" t="s">
        <v>1151</v>
      </c>
      <c r="H323" s="231" t="s">
        <v>1152</v>
      </c>
      <c r="I323" s="266" t="s">
        <v>993</v>
      </c>
      <c r="J323" s="231">
        <v>36</v>
      </c>
      <c r="K323" s="249">
        <v>1</v>
      </c>
      <c r="L323" s="18">
        <v>2</v>
      </c>
      <c r="M323" s="92">
        <f t="shared" si="6"/>
        <v>39</v>
      </c>
      <c r="N323" s="18" t="s">
        <v>987</v>
      </c>
    </row>
    <row r="324" hidden="1" spans="1:14">
      <c r="A324" s="18">
        <v>82</v>
      </c>
      <c r="B324" s="18" t="s">
        <v>44</v>
      </c>
      <c r="C324" s="230" t="s">
        <v>1153</v>
      </c>
      <c r="D324" s="231" t="s">
        <v>1154</v>
      </c>
      <c r="E324" s="231" t="s">
        <v>1155</v>
      </c>
      <c r="F324" s="232" t="s">
        <v>275</v>
      </c>
      <c r="G324" s="233" t="s">
        <v>1156</v>
      </c>
      <c r="H324" s="234" t="s">
        <v>1157</v>
      </c>
      <c r="I324" s="266" t="s">
        <v>1093</v>
      </c>
      <c r="J324" s="231">
        <v>75</v>
      </c>
      <c r="K324" s="249">
        <v>1</v>
      </c>
      <c r="L324" s="18">
        <v>3</v>
      </c>
      <c r="M324" s="92">
        <f t="shared" si="6"/>
        <v>79</v>
      </c>
      <c r="N324" s="18" t="s">
        <v>987</v>
      </c>
    </row>
    <row r="325" ht="22.5" hidden="1" spans="1:14">
      <c r="A325" s="18">
        <v>113</v>
      </c>
      <c r="B325" s="18" t="s">
        <v>76</v>
      </c>
      <c r="C325" s="230" t="s">
        <v>1158</v>
      </c>
      <c r="D325" s="231" t="s">
        <v>1159</v>
      </c>
      <c r="E325" s="231" t="s">
        <v>1160</v>
      </c>
      <c r="F325" s="232" t="s">
        <v>129</v>
      </c>
      <c r="G325" s="233" t="s">
        <v>1161</v>
      </c>
      <c r="H325" s="234" t="s">
        <v>1162</v>
      </c>
      <c r="I325" s="266" t="s">
        <v>1163</v>
      </c>
      <c r="J325" s="231">
        <v>111</v>
      </c>
      <c r="K325" s="249">
        <v>1</v>
      </c>
      <c r="L325" s="18">
        <v>3</v>
      </c>
      <c r="M325" s="92">
        <f t="shared" si="6"/>
        <v>115</v>
      </c>
      <c r="N325" s="18" t="s">
        <v>987</v>
      </c>
    </row>
    <row r="326" ht="33.75" hidden="1" spans="1:14">
      <c r="A326" s="18">
        <v>224</v>
      </c>
      <c r="B326" s="18" t="s">
        <v>59</v>
      </c>
      <c r="C326" s="230" t="s">
        <v>1164</v>
      </c>
      <c r="D326" s="231" t="s">
        <v>1165</v>
      </c>
      <c r="E326" s="231" t="s">
        <v>1166</v>
      </c>
      <c r="F326" s="231" t="s">
        <v>390</v>
      </c>
      <c r="G326" s="248">
        <v>41153</v>
      </c>
      <c r="H326" s="761" t="s">
        <v>1167</v>
      </c>
      <c r="I326" s="266" t="s">
        <v>1168</v>
      </c>
      <c r="J326" s="231">
        <v>204</v>
      </c>
      <c r="K326" s="249">
        <v>2</v>
      </c>
      <c r="L326" s="18">
        <v>4</v>
      </c>
      <c r="M326" s="92">
        <f t="shared" si="6"/>
        <v>210</v>
      </c>
      <c r="N326" s="18" t="s">
        <v>987</v>
      </c>
    </row>
    <row r="327" hidden="1" spans="1:14">
      <c r="A327" s="18">
        <v>96</v>
      </c>
      <c r="B327" s="18" t="s">
        <v>44</v>
      </c>
      <c r="C327" s="230" t="s">
        <v>1169</v>
      </c>
      <c r="D327" s="231" t="s">
        <v>1170</v>
      </c>
      <c r="E327" s="231" t="s">
        <v>1171</v>
      </c>
      <c r="F327" s="231" t="s">
        <v>275</v>
      </c>
      <c r="G327" s="231" t="s">
        <v>1172</v>
      </c>
      <c r="H327" s="231" t="s">
        <v>1173</v>
      </c>
      <c r="I327" s="266" t="s">
        <v>1174</v>
      </c>
      <c r="J327" s="231">
        <v>33</v>
      </c>
      <c r="K327" s="249">
        <v>1</v>
      </c>
      <c r="L327" s="18">
        <v>3</v>
      </c>
      <c r="M327" s="92">
        <f t="shared" si="6"/>
        <v>37</v>
      </c>
      <c r="N327" s="18" t="s">
        <v>987</v>
      </c>
    </row>
    <row r="328" ht="22.5" hidden="1" spans="1:14">
      <c r="A328" s="18">
        <v>17</v>
      </c>
      <c r="B328" s="18" t="s">
        <v>76</v>
      </c>
      <c r="C328" s="230" t="s">
        <v>1175</v>
      </c>
      <c r="D328" s="231" t="s">
        <v>1175</v>
      </c>
      <c r="E328" s="231" t="s">
        <v>1176</v>
      </c>
      <c r="F328" s="232" t="s">
        <v>129</v>
      </c>
      <c r="G328" s="233" t="s">
        <v>1177</v>
      </c>
      <c r="H328" s="234" t="s">
        <v>1178</v>
      </c>
      <c r="I328" s="266" t="s">
        <v>1179</v>
      </c>
      <c r="J328" s="231">
        <v>46</v>
      </c>
      <c r="K328" s="249">
        <v>1</v>
      </c>
      <c r="L328" s="18">
        <v>3</v>
      </c>
      <c r="M328" s="92">
        <f t="shared" si="6"/>
        <v>50</v>
      </c>
      <c r="N328" s="18" t="s">
        <v>987</v>
      </c>
    </row>
    <row r="329" hidden="1" spans="1:14">
      <c r="A329" s="18">
        <v>15</v>
      </c>
      <c r="B329" s="18" t="s">
        <v>76</v>
      </c>
      <c r="C329" s="230" t="s">
        <v>1180</v>
      </c>
      <c r="D329" s="235" t="s">
        <v>1181</v>
      </c>
      <c r="E329" s="235" t="s">
        <v>1182</v>
      </c>
      <c r="F329" s="236" t="s">
        <v>1183</v>
      </c>
      <c r="G329" s="237" t="s">
        <v>1184</v>
      </c>
      <c r="H329" s="238" t="s">
        <v>1185</v>
      </c>
      <c r="I329" s="266" t="s">
        <v>1186</v>
      </c>
      <c r="J329" s="231">
        <v>39</v>
      </c>
      <c r="K329" s="249">
        <v>1</v>
      </c>
      <c r="L329" s="18">
        <v>2</v>
      </c>
      <c r="M329" s="92">
        <f t="shared" si="6"/>
        <v>42</v>
      </c>
      <c r="N329" s="18" t="s">
        <v>987</v>
      </c>
    </row>
    <row r="330" ht="33.75" hidden="1" spans="1:14">
      <c r="A330" s="18"/>
      <c r="B330" s="18" t="s">
        <v>68</v>
      </c>
      <c r="C330" s="230" t="s">
        <v>1187</v>
      </c>
      <c r="D330" s="231" t="s">
        <v>1188</v>
      </c>
      <c r="E330" s="231" t="s">
        <v>1189</v>
      </c>
      <c r="F330" s="231" t="s">
        <v>1190</v>
      </c>
      <c r="G330" s="231" t="s">
        <v>1191</v>
      </c>
      <c r="H330" s="231" t="s">
        <v>1192</v>
      </c>
      <c r="I330" s="266" t="s">
        <v>1174</v>
      </c>
      <c r="J330" s="231">
        <v>33</v>
      </c>
      <c r="K330" s="249">
        <v>1</v>
      </c>
      <c r="L330" s="18">
        <v>3</v>
      </c>
      <c r="M330" s="18">
        <f t="shared" si="6"/>
        <v>37</v>
      </c>
      <c r="N330" s="18" t="s">
        <v>987</v>
      </c>
    </row>
    <row r="331" s="1" customFormat="1" ht="22.5" hidden="1" spans="1:14">
      <c r="A331" s="46">
        <v>226</v>
      </c>
      <c r="B331" s="46" t="s">
        <v>68</v>
      </c>
      <c r="C331" s="230" t="s">
        <v>1193</v>
      </c>
      <c r="D331" s="231" t="s">
        <v>1194</v>
      </c>
      <c r="E331" s="231" t="s">
        <v>1195</v>
      </c>
      <c r="F331" s="232" t="s">
        <v>1196</v>
      </c>
      <c r="G331" s="233" t="s">
        <v>1197</v>
      </c>
      <c r="H331" s="234" t="s">
        <v>1198</v>
      </c>
      <c r="I331" s="266" t="s">
        <v>1186</v>
      </c>
      <c r="J331" s="231">
        <v>39</v>
      </c>
      <c r="K331" s="249">
        <v>1</v>
      </c>
      <c r="L331" s="46">
        <v>2</v>
      </c>
      <c r="M331" s="100">
        <f t="shared" ref="M331:M362" si="7">L331+K331+J331</f>
        <v>42</v>
      </c>
      <c r="N331" s="46" t="s">
        <v>987</v>
      </c>
    </row>
    <row r="332" ht="22.5" hidden="1" spans="1:14">
      <c r="A332" s="18">
        <v>16</v>
      </c>
      <c r="B332" s="18" t="s">
        <v>76</v>
      </c>
      <c r="C332" s="230" t="s">
        <v>1199</v>
      </c>
      <c r="D332" s="235" t="s">
        <v>1199</v>
      </c>
      <c r="E332" s="235" t="s">
        <v>1200</v>
      </c>
      <c r="F332" s="236" t="s">
        <v>129</v>
      </c>
      <c r="G332" s="237" t="s">
        <v>1201</v>
      </c>
      <c r="H332" s="238" t="s">
        <v>1202</v>
      </c>
      <c r="I332" s="266" t="s">
        <v>1203</v>
      </c>
      <c r="J332" s="231">
        <v>34</v>
      </c>
      <c r="K332" s="249">
        <v>1</v>
      </c>
      <c r="L332" s="18">
        <v>3</v>
      </c>
      <c r="M332" s="92">
        <f t="shared" si="7"/>
        <v>38</v>
      </c>
      <c r="N332" s="18" t="s">
        <v>987</v>
      </c>
    </row>
    <row r="333" ht="22.5" hidden="1" spans="1:14">
      <c r="A333" s="18">
        <v>46</v>
      </c>
      <c r="B333" s="18" t="s">
        <v>44</v>
      </c>
      <c r="C333" s="230" t="s">
        <v>1204</v>
      </c>
      <c r="D333" s="231" t="s">
        <v>1205</v>
      </c>
      <c r="E333" s="231" t="s">
        <v>1206</v>
      </c>
      <c r="F333" s="231" t="s">
        <v>15</v>
      </c>
      <c r="G333" s="231" t="s">
        <v>1207</v>
      </c>
      <c r="H333" s="231" t="s">
        <v>1208</v>
      </c>
      <c r="I333" s="266" t="s">
        <v>1209</v>
      </c>
      <c r="J333" s="231">
        <v>32</v>
      </c>
      <c r="K333" s="249">
        <v>1</v>
      </c>
      <c r="L333" s="18">
        <v>2</v>
      </c>
      <c r="M333" s="92">
        <f t="shared" si="7"/>
        <v>35</v>
      </c>
      <c r="N333" s="18" t="s">
        <v>987</v>
      </c>
    </row>
    <row r="334" ht="22.5" hidden="1" spans="1:14">
      <c r="A334" s="18">
        <v>97</v>
      </c>
      <c r="B334" s="18" t="s">
        <v>44</v>
      </c>
      <c r="C334" s="230" t="s">
        <v>1210</v>
      </c>
      <c r="D334" s="231" t="s">
        <v>1211</v>
      </c>
      <c r="E334" s="231" t="s">
        <v>1212</v>
      </c>
      <c r="F334" s="232" t="s">
        <v>275</v>
      </c>
      <c r="G334" s="233" t="s">
        <v>1213</v>
      </c>
      <c r="H334" s="234" t="s">
        <v>1214</v>
      </c>
      <c r="I334" s="266" t="s">
        <v>1215</v>
      </c>
      <c r="J334" s="231">
        <v>45</v>
      </c>
      <c r="K334" s="249">
        <v>1</v>
      </c>
      <c r="L334" s="18">
        <v>2</v>
      </c>
      <c r="M334" s="92">
        <f t="shared" si="7"/>
        <v>48</v>
      </c>
      <c r="N334" s="18" t="s">
        <v>987</v>
      </c>
    </row>
    <row r="335" ht="22.5" hidden="1" spans="1:14">
      <c r="A335" s="18">
        <v>3</v>
      </c>
      <c r="B335" s="18" t="s">
        <v>76</v>
      </c>
      <c r="C335" s="230" t="s">
        <v>1216</v>
      </c>
      <c r="D335" s="231" t="s">
        <v>1217</v>
      </c>
      <c r="E335" s="231" t="s">
        <v>1218</v>
      </c>
      <c r="F335" s="231" t="s">
        <v>129</v>
      </c>
      <c r="G335" s="231" t="s">
        <v>1219</v>
      </c>
      <c r="H335" s="231" t="s">
        <v>1220</v>
      </c>
      <c r="I335" s="266" t="s">
        <v>1067</v>
      </c>
      <c r="J335" s="231">
        <v>59</v>
      </c>
      <c r="K335" s="249">
        <v>1</v>
      </c>
      <c r="L335" s="18">
        <v>2</v>
      </c>
      <c r="M335" s="92">
        <f t="shared" si="7"/>
        <v>62</v>
      </c>
      <c r="N335" s="18" t="s">
        <v>987</v>
      </c>
    </row>
    <row r="336" ht="22.5" hidden="1" spans="1:14">
      <c r="A336" s="18">
        <v>3</v>
      </c>
      <c r="B336" s="18" t="s">
        <v>76</v>
      </c>
      <c r="C336" s="230" t="s">
        <v>1221</v>
      </c>
      <c r="D336" s="231" t="s">
        <v>1217</v>
      </c>
      <c r="E336" s="231" t="s">
        <v>1218</v>
      </c>
      <c r="F336" s="231" t="s">
        <v>129</v>
      </c>
      <c r="G336" s="231" t="s">
        <v>1219</v>
      </c>
      <c r="H336" s="231" t="s">
        <v>1220</v>
      </c>
      <c r="I336" s="266" t="s">
        <v>1010</v>
      </c>
      <c r="J336" s="231">
        <v>33</v>
      </c>
      <c r="K336" s="249">
        <v>1</v>
      </c>
      <c r="L336" s="18">
        <v>2</v>
      </c>
      <c r="M336" s="92">
        <f t="shared" si="7"/>
        <v>36</v>
      </c>
      <c r="N336" s="18" t="s">
        <v>987</v>
      </c>
    </row>
    <row r="337" hidden="1" spans="1:14">
      <c r="A337" s="18">
        <v>276</v>
      </c>
      <c r="B337" s="18" t="s">
        <v>59</v>
      </c>
      <c r="C337" s="230" t="s">
        <v>1222</v>
      </c>
      <c r="D337" s="231" t="s">
        <v>1223</v>
      </c>
      <c r="E337" s="231" t="s">
        <v>1224</v>
      </c>
      <c r="F337" s="231" t="s">
        <v>1225</v>
      </c>
      <c r="G337" s="231" t="s">
        <v>1226</v>
      </c>
      <c r="H337" s="231" t="s">
        <v>1227</v>
      </c>
      <c r="I337" s="266" t="s">
        <v>1209</v>
      </c>
      <c r="J337" s="231">
        <v>32</v>
      </c>
      <c r="K337" s="249">
        <v>1</v>
      </c>
      <c r="L337" s="18">
        <v>2</v>
      </c>
      <c r="M337" s="92">
        <f t="shared" si="7"/>
        <v>35</v>
      </c>
      <c r="N337" s="18" t="s">
        <v>987</v>
      </c>
    </row>
    <row r="338" hidden="1" spans="1:14">
      <c r="A338" s="18">
        <v>50</v>
      </c>
      <c r="B338" s="18" t="s">
        <v>44</v>
      </c>
      <c r="C338" s="230" t="s">
        <v>1228</v>
      </c>
      <c r="D338" s="231" t="s">
        <v>1229</v>
      </c>
      <c r="E338" s="231" t="s">
        <v>1230</v>
      </c>
      <c r="F338" s="232" t="s">
        <v>15</v>
      </c>
      <c r="G338" s="233" t="s">
        <v>1231</v>
      </c>
      <c r="H338" s="234" t="s">
        <v>1232</v>
      </c>
      <c r="I338" s="266" t="s">
        <v>1203</v>
      </c>
      <c r="J338" s="231">
        <v>34</v>
      </c>
      <c r="K338" s="249">
        <v>1</v>
      </c>
      <c r="L338" s="18">
        <v>2</v>
      </c>
      <c r="M338" s="92">
        <f t="shared" si="7"/>
        <v>37</v>
      </c>
      <c r="N338" s="18" t="s">
        <v>987</v>
      </c>
    </row>
    <row r="339" hidden="1" spans="1:14">
      <c r="A339" s="18">
        <v>276</v>
      </c>
      <c r="B339" s="18" t="s">
        <v>59</v>
      </c>
      <c r="C339" s="230" t="s">
        <v>1223</v>
      </c>
      <c r="D339" s="231" t="s">
        <v>1223</v>
      </c>
      <c r="E339" s="231" t="s">
        <v>1224</v>
      </c>
      <c r="F339" s="231" t="s">
        <v>1225</v>
      </c>
      <c r="G339" s="231" t="s">
        <v>1226</v>
      </c>
      <c r="H339" s="231" t="s">
        <v>1227</v>
      </c>
      <c r="I339" s="266" t="s">
        <v>1233</v>
      </c>
      <c r="J339" s="231">
        <v>31</v>
      </c>
      <c r="K339" s="249">
        <v>1</v>
      </c>
      <c r="L339" s="18">
        <v>2</v>
      </c>
      <c r="M339" s="92">
        <f t="shared" si="7"/>
        <v>34</v>
      </c>
      <c r="N339" s="18" t="s">
        <v>987</v>
      </c>
    </row>
    <row r="340" ht="22.5" hidden="1" spans="1:14">
      <c r="A340" s="18">
        <v>48</v>
      </c>
      <c r="B340" s="18" t="s">
        <v>44</v>
      </c>
      <c r="C340" s="230" t="s">
        <v>1234</v>
      </c>
      <c r="D340" s="231" t="s">
        <v>1235</v>
      </c>
      <c r="E340" s="231" t="s">
        <v>1236</v>
      </c>
      <c r="F340" s="232" t="s">
        <v>15</v>
      </c>
      <c r="G340" s="233" t="s">
        <v>1237</v>
      </c>
      <c r="H340" s="234" t="s">
        <v>1238</v>
      </c>
      <c r="I340" s="266" t="s">
        <v>1186</v>
      </c>
      <c r="J340" s="231">
        <v>39</v>
      </c>
      <c r="K340" s="249">
        <v>1</v>
      </c>
      <c r="L340" s="18">
        <v>2</v>
      </c>
      <c r="M340" s="92">
        <f t="shared" si="7"/>
        <v>42</v>
      </c>
      <c r="N340" s="18" t="s">
        <v>987</v>
      </c>
    </row>
    <row r="341" ht="22.5" hidden="1" spans="1:14">
      <c r="A341" s="18">
        <v>77</v>
      </c>
      <c r="B341" s="18" t="s">
        <v>44</v>
      </c>
      <c r="C341" s="230" t="s">
        <v>1239</v>
      </c>
      <c r="D341" s="231" t="s">
        <v>1240</v>
      </c>
      <c r="E341" s="231" t="s">
        <v>1241</v>
      </c>
      <c r="F341" s="231" t="s">
        <v>168</v>
      </c>
      <c r="G341" s="231" t="s">
        <v>1242</v>
      </c>
      <c r="H341" s="231" t="s">
        <v>1243</v>
      </c>
      <c r="I341" s="266" t="s">
        <v>1041</v>
      </c>
      <c r="J341" s="231">
        <v>31</v>
      </c>
      <c r="K341" s="249">
        <v>1</v>
      </c>
      <c r="L341" s="18">
        <v>2</v>
      </c>
      <c r="M341" s="92">
        <f t="shared" si="7"/>
        <v>34</v>
      </c>
      <c r="N341" s="18" t="s">
        <v>987</v>
      </c>
    </row>
    <row r="342" ht="22.5" hidden="1" spans="1:14">
      <c r="A342" s="18">
        <v>245</v>
      </c>
      <c r="B342" s="18" t="s">
        <v>68</v>
      </c>
      <c r="C342" s="230" t="s">
        <v>185</v>
      </c>
      <c r="D342" s="249" t="s">
        <v>1244</v>
      </c>
      <c r="E342" s="249" t="s">
        <v>1245</v>
      </c>
      <c r="F342" s="249" t="s">
        <v>175</v>
      </c>
      <c r="G342" s="249" t="s">
        <v>1246</v>
      </c>
      <c r="H342" s="249" t="s">
        <v>1247</v>
      </c>
      <c r="I342" s="266" t="s">
        <v>1248</v>
      </c>
      <c r="J342" s="231">
        <v>183</v>
      </c>
      <c r="K342" s="208">
        <v>2</v>
      </c>
      <c r="L342" s="18">
        <v>3</v>
      </c>
      <c r="M342" s="92">
        <f t="shared" si="7"/>
        <v>188</v>
      </c>
      <c r="N342" s="18" t="s">
        <v>987</v>
      </c>
    </row>
    <row r="343" hidden="1" spans="1:14">
      <c r="A343" s="18">
        <v>111</v>
      </c>
      <c r="B343" s="18" t="s">
        <v>76</v>
      </c>
      <c r="C343" s="230" t="s">
        <v>1249</v>
      </c>
      <c r="D343" s="231" t="s">
        <v>1249</v>
      </c>
      <c r="E343" s="231" t="s">
        <v>1250</v>
      </c>
      <c r="F343" s="231" t="s">
        <v>80</v>
      </c>
      <c r="G343" s="231" t="s">
        <v>1251</v>
      </c>
      <c r="H343" s="231" t="s">
        <v>1252</v>
      </c>
      <c r="I343" s="266" t="s">
        <v>999</v>
      </c>
      <c r="J343" s="231">
        <v>28</v>
      </c>
      <c r="K343" s="249">
        <v>1</v>
      </c>
      <c r="L343" s="18">
        <v>2</v>
      </c>
      <c r="M343" s="92">
        <f t="shared" si="7"/>
        <v>31</v>
      </c>
      <c r="N343" s="18" t="s">
        <v>987</v>
      </c>
    </row>
    <row r="344" hidden="1" spans="1:14">
      <c r="A344" s="18">
        <v>91</v>
      </c>
      <c r="B344" s="18" t="s">
        <v>44</v>
      </c>
      <c r="C344" s="230" t="s">
        <v>1253</v>
      </c>
      <c r="D344" s="231" t="s">
        <v>1254</v>
      </c>
      <c r="E344" s="231" t="s">
        <v>1255</v>
      </c>
      <c r="F344" s="231" t="s">
        <v>275</v>
      </c>
      <c r="G344" s="231" t="s">
        <v>1256</v>
      </c>
      <c r="H344" s="231" t="s">
        <v>1257</v>
      </c>
      <c r="I344" s="266" t="s">
        <v>1258</v>
      </c>
      <c r="J344" s="231">
        <v>35</v>
      </c>
      <c r="K344" s="249">
        <v>1</v>
      </c>
      <c r="L344" s="18">
        <v>3</v>
      </c>
      <c r="M344" s="92">
        <f t="shared" si="7"/>
        <v>39</v>
      </c>
      <c r="N344" s="18" t="s">
        <v>987</v>
      </c>
    </row>
    <row r="345" hidden="1" spans="1:14">
      <c r="A345" s="18">
        <v>37</v>
      </c>
      <c r="B345" s="18" t="s">
        <v>44</v>
      </c>
      <c r="C345" s="230" t="s">
        <v>1259</v>
      </c>
      <c r="D345" s="231" t="s">
        <v>1260</v>
      </c>
      <c r="E345" s="231" t="s">
        <v>1261</v>
      </c>
      <c r="F345" s="232" t="s">
        <v>306</v>
      </c>
      <c r="G345" s="233" t="s">
        <v>1262</v>
      </c>
      <c r="H345" s="234" t="s">
        <v>1263</v>
      </c>
      <c r="I345" s="266" t="s">
        <v>1186</v>
      </c>
      <c r="J345" s="231">
        <v>39</v>
      </c>
      <c r="K345" s="249">
        <v>1</v>
      </c>
      <c r="L345" s="18">
        <v>3</v>
      </c>
      <c r="M345" s="92">
        <f t="shared" si="7"/>
        <v>43</v>
      </c>
      <c r="N345" s="18" t="s">
        <v>987</v>
      </c>
    </row>
    <row r="346" hidden="1" spans="1:14">
      <c r="A346" s="18">
        <v>5</v>
      </c>
      <c r="B346" s="18" t="s">
        <v>76</v>
      </c>
      <c r="C346" s="230" t="s">
        <v>1264</v>
      </c>
      <c r="D346" s="231" t="s">
        <v>1265</v>
      </c>
      <c r="E346" s="231" t="s">
        <v>1266</v>
      </c>
      <c r="F346" s="232" t="s">
        <v>1267</v>
      </c>
      <c r="G346" s="233" t="s">
        <v>1268</v>
      </c>
      <c r="H346" s="234" t="s">
        <v>1269</v>
      </c>
      <c r="I346" s="266" t="s">
        <v>1113</v>
      </c>
      <c r="J346" s="231">
        <v>76</v>
      </c>
      <c r="K346" s="249">
        <v>1</v>
      </c>
      <c r="L346" s="18">
        <v>3</v>
      </c>
      <c r="M346" s="92">
        <f t="shared" si="7"/>
        <v>80</v>
      </c>
      <c r="N346" s="18" t="s">
        <v>987</v>
      </c>
    </row>
    <row r="347" hidden="1" spans="1:14">
      <c r="A347" s="18">
        <v>47</v>
      </c>
      <c r="B347" s="18" t="s">
        <v>44</v>
      </c>
      <c r="C347" s="230" t="s">
        <v>1270</v>
      </c>
      <c r="D347" s="231" t="s">
        <v>1271</v>
      </c>
      <c r="E347" s="231" t="s">
        <v>1272</v>
      </c>
      <c r="F347" s="232" t="s">
        <v>15</v>
      </c>
      <c r="G347" s="233" t="s">
        <v>1273</v>
      </c>
      <c r="H347" s="234" t="s">
        <v>1274</v>
      </c>
      <c r="I347" s="266" t="s">
        <v>1258</v>
      </c>
      <c r="J347" s="231">
        <v>35</v>
      </c>
      <c r="K347" s="249">
        <v>1</v>
      </c>
      <c r="L347" s="18">
        <v>3</v>
      </c>
      <c r="M347" s="92">
        <f t="shared" si="7"/>
        <v>39</v>
      </c>
      <c r="N347" s="18" t="s">
        <v>987</v>
      </c>
    </row>
    <row r="348" s="4" customFormat="1" ht="33.75" hidden="1" spans="1:14">
      <c r="A348" s="103"/>
      <c r="B348" s="103"/>
      <c r="C348" s="253" t="s">
        <v>1275</v>
      </c>
      <c r="D348" s="254" t="s">
        <v>1104</v>
      </c>
      <c r="E348" s="254" t="s">
        <v>1105</v>
      </c>
      <c r="F348" s="254"/>
      <c r="G348" s="254"/>
      <c r="H348" s="254"/>
      <c r="I348" s="254" t="s">
        <v>1233</v>
      </c>
      <c r="J348" s="254"/>
      <c r="K348" s="267"/>
      <c r="L348" s="103"/>
      <c r="M348" s="103"/>
      <c r="N348" s="103" t="s">
        <v>987</v>
      </c>
    </row>
    <row r="349" ht="22.5" hidden="1" spans="1:14">
      <c r="A349" s="18">
        <v>33</v>
      </c>
      <c r="B349" s="18" t="s">
        <v>44</v>
      </c>
      <c r="C349" s="230" t="s">
        <v>1276</v>
      </c>
      <c r="D349" s="231" t="s">
        <v>1277</v>
      </c>
      <c r="E349" s="231" t="s">
        <v>1206</v>
      </c>
      <c r="F349" s="231" t="s">
        <v>15</v>
      </c>
      <c r="G349" s="231" t="s">
        <v>1278</v>
      </c>
      <c r="H349" s="231" t="s">
        <v>1279</v>
      </c>
      <c r="I349" s="266" t="s">
        <v>1280</v>
      </c>
      <c r="J349" s="231">
        <v>168</v>
      </c>
      <c r="K349" s="249">
        <v>3</v>
      </c>
      <c r="L349" s="18">
        <v>3</v>
      </c>
      <c r="M349" s="92">
        <f t="shared" si="7"/>
        <v>174</v>
      </c>
      <c r="N349" s="18" t="s">
        <v>987</v>
      </c>
    </row>
    <row r="350" s="1" customFormat="1" ht="22.5" hidden="1" spans="1:14">
      <c r="A350" s="46"/>
      <c r="B350" s="46" t="s">
        <v>44</v>
      </c>
      <c r="C350" s="230" t="s">
        <v>1281</v>
      </c>
      <c r="D350" s="231" t="s">
        <v>1282</v>
      </c>
      <c r="E350" s="231" t="s">
        <v>1283</v>
      </c>
      <c r="F350" s="231" t="s">
        <v>275</v>
      </c>
      <c r="G350" s="231" t="s">
        <v>1284</v>
      </c>
      <c r="H350" s="759" t="s">
        <v>1285</v>
      </c>
      <c r="I350" s="266" t="s">
        <v>1186</v>
      </c>
      <c r="J350" s="231">
        <v>39</v>
      </c>
      <c r="K350" s="249">
        <v>1</v>
      </c>
      <c r="L350" s="46">
        <v>2</v>
      </c>
      <c r="M350" s="46">
        <f t="shared" si="7"/>
        <v>42</v>
      </c>
      <c r="N350" s="46" t="s">
        <v>987</v>
      </c>
    </row>
    <row r="351" hidden="1" spans="1:14">
      <c r="A351" s="18">
        <v>6</v>
      </c>
      <c r="B351" s="18" t="s">
        <v>76</v>
      </c>
      <c r="C351" s="230" t="s">
        <v>1286</v>
      </c>
      <c r="D351" s="231" t="s">
        <v>1287</v>
      </c>
      <c r="E351" s="231" t="s">
        <v>1288</v>
      </c>
      <c r="F351" s="231" t="s">
        <v>545</v>
      </c>
      <c r="G351" s="231" t="s">
        <v>1289</v>
      </c>
      <c r="H351" s="231" t="s">
        <v>1290</v>
      </c>
      <c r="I351" s="266" t="s">
        <v>1186</v>
      </c>
      <c r="J351" s="231">
        <v>39</v>
      </c>
      <c r="K351" s="249">
        <v>1</v>
      </c>
      <c r="L351" s="18">
        <v>2</v>
      </c>
      <c r="M351" s="92">
        <f t="shared" si="7"/>
        <v>42</v>
      </c>
      <c r="N351" s="18" t="s">
        <v>987</v>
      </c>
    </row>
    <row r="352" ht="33.75" hidden="1" spans="1:14">
      <c r="A352" s="18">
        <v>23</v>
      </c>
      <c r="B352" s="18" t="s">
        <v>44</v>
      </c>
      <c r="C352" s="230" t="s">
        <v>1291</v>
      </c>
      <c r="D352" s="231" t="s">
        <v>1292</v>
      </c>
      <c r="E352" s="231" t="s">
        <v>1293</v>
      </c>
      <c r="F352" s="231" t="s">
        <v>306</v>
      </c>
      <c r="G352" s="231" t="s">
        <v>1294</v>
      </c>
      <c r="H352" s="231" t="s">
        <v>1295</v>
      </c>
      <c r="I352" s="266" t="s">
        <v>1129</v>
      </c>
      <c r="J352" s="231">
        <v>114</v>
      </c>
      <c r="K352" s="249">
        <v>1</v>
      </c>
      <c r="L352" s="18">
        <v>2</v>
      </c>
      <c r="M352" s="92">
        <f t="shared" si="7"/>
        <v>117</v>
      </c>
      <c r="N352" s="18" t="s">
        <v>987</v>
      </c>
    </row>
    <row r="353" hidden="1" spans="1:14">
      <c r="A353" s="18">
        <v>19</v>
      </c>
      <c r="B353" s="18" t="s">
        <v>76</v>
      </c>
      <c r="C353" s="230" t="s">
        <v>1296</v>
      </c>
      <c r="D353" s="231" t="s">
        <v>1297</v>
      </c>
      <c r="E353" s="231" t="s">
        <v>1298</v>
      </c>
      <c r="F353" s="232" t="s">
        <v>129</v>
      </c>
      <c r="G353" s="233" t="s">
        <v>1299</v>
      </c>
      <c r="H353" s="234" t="s">
        <v>1300</v>
      </c>
      <c r="I353" s="266" t="s">
        <v>1301</v>
      </c>
      <c r="J353" s="231">
        <v>35</v>
      </c>
      <c r="K353" s="249">
        <v>1</v>
      </c>
      <c r="L353" s="18">
        <v>3</v>
      </c>
      <c r="M353" s="92">
        <f t="shared" si="7"/>
        <v>39</v>
      </c>
      <c r="N353" s="18" t="s">
        <v>987</v>
      </c>
    </row>
    <row r="354" s="5" customFormat="1" hidden="1" spans="1:14">
      <c r="A354" s="46"/>
      <c r="B354" s="46" t="s">
        <v>44</v>
      </c>
      <c r="C354" s="269" t="s">
        <v>1302</v>
      </c>
      <c r="D354" s="208" t="s">
        <v>1303</v>
      </c>
      <c r="E354" s="208" t="s">
        <v>1304</v>
      </c>
      <c r="F354" s="270" t="s">
        <v>1305</v>
      </c>
      <c r="G354" s="209" t="s">
        <v>1306</v>
      </c>
      <c r="H354" s="210" t="s">
        <v>1307</v>
      </c>
      <c r="I354" s="272" t="s">
        <v>1308</v>
      </c>
      <c r="J354" s="249">
        <v>39</v>
      </c>
      <c r="K354" s="249">
        <v>1</v>
      </c>
      <c r="L354" s="46">
        <v>3</v>
      </c>
      <c r="M354" s="46">
        <f t="shared" si="7"/>
        <v>43</v>
      </c>
      <c r="N354" s="46" t="s">
        <v>987</v>
      </c>
    </row>
    <row r="355" hidden="1" spans="1:15">
      <c r="A355" s="18">
        <v>45</v>
      </c>
      <c r="B355" s="18" t="s">
        <v>68</v>
      </c>
      <c r="C355" s="230" t="s">
        <v>1309</v>
      </c>
      <c r="D355" s="231" t="s">
        <v>1310</v>
      </c>
      <c r="E355" s="231" t="s">
        <v>1311</v>
      </c>
      <c r="F355" s="232" t="s">
        <v>243</v>
      </c>
      <c r="G355" s="233" t="s">
        <v>1312</v>
      </c>
      <c r="H355" s="234" t="s">
        <v>1313</v>
      </c>
      <c r="I355" s="266" t="s">
        <v>1041</v>
      </c>
      <c r="J355" s="231">
        <v>25</v>
      </c>
      <c r="K355" s="249">
        <v>1</v>
      </c>
      <c r="L355" s="18">
        <v>2</v>
      </c>
      <c r="M355" s="92">
        <f t="shared" si="7"/>
        <v>28</v>
      </c>
      <c r="N355" s="18" t="s">
        <v>987</v>
      </c>
      <c r="O355" s="1" t="s">
        <v>114</v>
      </c>
    </row>
    <row r="356" hidden="1" spans="1:14">
      <c r="A356" s="18">
        <v>114</v>
      </c>
      <c r="B356" s="18" t="s">
        <v>76</v>
      </c>
      <c r="C356" s="230" t="s">
        <v>1314</v>
      </c>
      <c r="D356" s="231" t="s">
        <v>1314</v>
      </c>
      <c r="E356" s="231" t="s">
        <v>1315</v>
      </c>
      <c r="F356" s="232" t="s">
        <v>136</v>
      </c>
      <c r="G356" s="233" t="s">
        <v>1316</v>
      </c>
      <c r="H356" s="234" t="s">
        <v>1317</v>
      </c>
      <c r="I356" s="266" t="s">
        <v>1118</v>
      </c>
      <c r="J356" s="231">
        <v>30</v>
      </c>
      <c r="K356" s="249">
        <v>1</v>
      </c>
      <c r="L356" s="18">
        <v>2</v>
      </c>
      <c r="M356" s="92">
        <f t="shared" si="7"/>
        <v>33</v>
      </c>
      <c r="N356" s="18" t="s">
        <v>987</v>
      </c>
    </row>
    <row r="357" ht="22.5" hidden="1" spans="1:14">
      <c r="A357" s="18">
        <v>84</v>
      </c>
      <c r="B357" s="18" t="s">
        <v>44</v>
      </c>
      <c r="C357" s="230" t="s">
        <v>1318</v>
      </c>
      <c r="D357" s="231" t="s">
        <v>1319</v>
      </c>
      <c r="E357" s="231" t="s">
        <v>1320</v>
      </c>
      <c r="F357" s="232" t="s">
        <v>15</v>
      </c>
      <c r="G357" s="233" t="s">
        <v>1321</v>
      </c>
      <c r="H357" s="234" t="s">
        <v>1322</v>
      </c>
      <c r="I357" s="266" t="s">
        <v>1323</v>
      </c>
      <c r="J357" s="231">
        <v>79</v>
      </c>
      <c r="K357" s="249">
        <v>1</v>
      </c>
      <c r="L357" s="18">
        <v>3</v>
      </c>
      <c r="M357" s="92">
        <f t="shared" si="7"/>
        <v>83</v>
      </c>
      <c r="N357" s="18" t="s">
        <v>987</v>
      </c>
    </row>
    <row r="358" ht="22.5" hidden="1" spans="1:14">
      <c r="A358" s="18">
        <v>41</v>
      </c>
      <c r="B358" s="18" t="s">
        <v>44</v>
      </c>
      <c r="C358" s="230" t="s">
        <v>1324</v>
      </c>
      <c r="D358" s="231" t="s">
        <v>1325</v>
      </c>
      <c r="E358" s="231" t="s">
        <v>1326</v>
      </c>
      <c r="F358" s="231" t="s">
        <v>15</v>
      </c>
      <c r="G358" s="231" t="s">
        <v>1327</v>
      </c>
      <c r="H358" s="231" t="s">
        <v>1328</v>
      </c>
      <c r="I358" s="266" t="s">
        <v>1329</v>
      </c>
      <c r="J358" s="231">
        <v>34</v>
      </c>
      <c r="K358" s="249">
        <v>1</v>
      </c>
      <c r="L358" s="18">
        <v>3</v>
      </c>
      <c r="M358" s="92">
        <f t="shared" si="7"/>
        <v>38</v>
      </c>
      <c r="N358" s="18" t="s">
        <v>987</v>
      </c>
    </row>
    <row r="359" s="4" customFormat="1" ht="33.75" hidden="1" spans="1:14">
      <c r="A359" s="103"/>
      <c r="B359" s="103"/>
      <c r="C359" s="253" t="s">
        <v>1330</v>
      </c>
      <c r="D359" s="254" t="s">
        <v>1331</v>
      </c>
      <c r="E359" s="254"/>
      <c r="F359" s="254"/>
      <c r="G359" s="254"/>
      <c r="H359" s="254"/>
      <c r="I359" s="254" t="s">
        <v>1118</v>
      </c>
      <c r="J359" s="254"/>
      <c r="K359" s="267"/>
      <c r="L359" s="103"/>
      <c r="M359" s="103"/>
      <c r="N359" s="103" t="s">
        <v>987</v>
      </c>
    </row>
    <row r="360" s="5" customFormat="1" ht="22.5" hidden="1" spans="1:14">
      <c r="A360" s="46">
        <v>83</v>
      </c>
      <c r="B360" s="46" t="s">
        <v>44</v>
      </c>
      <c r="C360" s="269" t="s">
        <v>1332</v>
      </c>
      <c r="D360" s="249" t="s">
        <v>1333</v>
      </c>
      <c r="E360" s="249" t="s">
        <v>1334</v>
      </c>
      <c r="F360" s="250" t="s">
        <v>1335</v>
      </c>
      <c r="G360" s="251" t="s">
        <v>1336</v>
      </c>
      <c r="H360" s="271" t="s">
        <v>1337</v>
      </c>
      <c r="I360" s="272" t="s">
        <v>1015</v>
      </c>
      <c r="J360" s="249">
        <v>52</v>
      </c>
      <c r="K360" s="249">
        <v>1</v>
      </c>
      <c r="L360" s="46">
        <v>2</v>
      </c>
      <c r="M360" s="100">
        <f t="shared" si="7"/>
        <v>55</v>
      </c>
      <c r="N360" s="46" t="s">
        <v>987</v>
      </c>
    </row>
    <row r="361" ht="18" hidden="1" spans="1:14">
      <c r="A361" s="18">
        <v>64</v>
      </c>
      <c r="B361" s="18" t="s">
        <v>309</v>
      </c>
      <c r="C361" s="230" t="s">
        <v>1338</v>
      </c>
      <c r="D361" s="231" t="s">
        <v>1339</v>
      </c>
      <c r="E361" s="231" t="s">
        <v>1340</v>
      </c>
      <c r="F361" s="231" t="s">
        <v>56</v>
      </c>
      <c r="G361" s="231" t="s">
        <v>1341</v>
      </c>
      <c r="H361" s="231" t="s">
        <v>1342</v>
      </c>
      <c r="I361" s="266" t="s">
        <v>1041</v>
      </c>
      <c r="J361" s="231">
        <v>31</v>
      </c>
      <c r="K361" s="249">
        <v>1</v>
      </c>
      <c r="L361" s="18">
        <v>3</v>
      </c>
      <c r="M361" s="92">
        <f t="shared" si="7"/>
        <v>35</v>
      </c>
      <c r="N361" s="18" t="s">
        <v>987</v>
      </c>
    </row>
    <row r="362" hidden="1" spans="1:14">
      <c r="A362" s="18">
        <v>31</v>
      </c>
      <c r="B362" s="18" t="s">
        <v>44</v>
      </c>
      <c r="C362" s="230" t="s">
        <v>1343</v>
      </c>
      <c r="D362" s="231" t="s">
        <v>1344</v>
      </c>
      <c r="E362" s="231" t="s">
        <v>1345</v>
      </c>
      <c r="F362" s="232" t="s">
        <v>704</v>
      </c>
      <c r="G362" s="233" t="s">
        <v>1346</v>
      </c>
      <c r="H362" s="234" t="s">
        <v>1347</v>
      </c>
      <c r="I362" s="266" t="s">
        <v>1113</v>
      </c>
      <c r="J362" s="231">
        <v>76</v>
      </c>
      <c r="K362" s="249">
        <v>1</v>
      </c>
      <c r="L362" s="18">
        <v>2</v>
      </c>
      <c r="M362" s="92">
        <f t="shared" si="7"/>
        <v>79</v>
      </c>
      <c r="N362" s="18" t="s">
        <v>987</v>
      </c>
    </row>
    <row r="363" hidden="1" spans="1:14">
      <c r="A363" s="18">
        <v>34</v>
      </c>
      <c r="B363" s="18" t="s">
        <v>44</v>
      </c>
      <c r="C363" s="230" t="s">
        <v>1348</v>
      </c>
      <c r="D363" s="231" t="s">
        <v>1349</v>
      </c>
      <c r="E363" s="231" t="s">
        <v>1350</v>
      </c>
      <c r="F363" s="231" t="s">
        <v>15</v>
      </c>
      <c r="G363" s="231" t="s">
        <v>559</v>
      </c>
      <c r="H363" s="231" t="s">
        <v>1351</v>
      </c>
      <c r="I363" s="266" t="s">
        <v>1352</v>
      </c>
      <c r="J363" s="231">
        <v>23</v>
      </c>
      <c r="K363" s="249">
        <v>1</v>
      </c>
      <c r="L363" s="18">
        <v>2</v>
      </c>
      <c r="M363" s="92">
        <f t="shared" ref="M363:M393" si="8">L363+K363+J363</f>
        <v>26</v>
      </c>
      <c r="N363" s="18" t="s">
        <v>987</v>
      </c>
    </row>
    <row r="364" ht="33.75" hidden="1" spans="1:14">
      <c r="A364" s="18">
        <v>25</v>
      </c>
      <c r="B364" s="18" t="s">
        <v>44</v>
      </c>
      <c r="C364" s="230" t="s">
        <v>1353</v>
      </c>
      <c r="D364" s="231" t="s">
        <v>1354</v>
      </c>
      <c r="E364" s="231" t="s">
        <v>1355</v>
      </c>
      <c r="F364" s="232" t="s">
        <v>1356</v>
      </c>
      <c r="G364" s="233" t="s">
        <v>1357</v>
      </c>
      <c r="H364" s="234" t="s">
        <v>1358</v>
      </c>
      <c r="I364" s="266" t="s">
        <v>1359</v>
      </c>
      <c r="J364" s="231">
        <v>64</v>
      </c>
      <c r="K364" s="249">
        <v>2</v>
      </c>
      <c r="L364" s="18">
        <v>3</v>
      </c>
      <c r="M364" s="92">
        <f t="shared" si="8"/>
        <v>69</v>
      </c>
      <c r="N364" s="18" t="s">
        <v>987</v>
      </c>
    </row>
    <row r="365" ht="22.5" hidden="1" spans="1:14">
      <c r="A365" s="18">
        <v>54</v>
      </c>
      <c r="B365" s="18" t="s">
        <v>44</v>
      </c>
      <c r="C365" s="230" t="s">
        <v>278</v>
      </c>
      <c r="D365" s="231" t="s">
        <v>1360</v>
      </c>
      <c r="E365" s="231" t="s">
        <v>1361</v>
      </c>
      <c r="F365" s="232" t="s">
        <v>275</v>
      </c>
      <c r="G365" s="233" t="s">
        <v>1362</v>
      </c>
      <c r="H365" s="234" t="s">
        <v>1300</v>
      </c>
      <c r="I365" s="266" t="s">
        <v>1118</v>
      </c>
      <c r="J365" s="231">
        <v>30</v>
      </c>
      <c r="K365" s="249">
        <v>1</v>
      </c>
      <c r="L365" s="18">
        <v>2</v>
      </c>
      <c r="M365" s="92">
        <f t="shared" si="8"/>
        <v>33</v>
      </c>
      <c r="N365" s="18" t="s">
        <v>987</v>
      </c>
    </row>
    <row r="366" ht="22.5" hidden="1" spans="1:14">
      <c r="A366" s="18">
        <v>26</v>
      </c>
      <c r="B366" s="18" t="s">
        <v>44</v>
      </c>
      <c r="C366" s="230" t="s">
        <v>1363</v>
      </c>
      <c r="D366" s="231" t="s">
        <v>1364</v>
      </c>
      <c r="E366" s="231" t="s">
        <v>1365</v>
      </c>
      <c r="F366" s="232" t="s">
        <v>209</v>
      </c>
      <c r="G366" s="233" t="s">
        <v>1366</v>
      </c>
      <c r="H366" s="234" t="s">
        <v>1367</v>
      </c>
      <c r="I366" s="266" t="s">
        <v>1368</v>
      </c>
      <c r="J366" s="231">
        <v>65</v>
      </c>
      <c r="K366" s="249">
        <v>1</v>
      </c>
      <c r="L366" s="18">
        <v>2</v>
      </c>
      <c r="M366" s="92">
        <f t="shared" si="8"/>
        <v>68</v>
      </c>
      <c r="N366" s="18" t="s">
        <v>987</v>
      </c>
    </row>
    <row r="367" hidden="1" spans="1:14">
      <c r="A367" s="18">
        <v>26</v>
      </c>
      <c r="B367" s="18" t="s">
        <v>44</v>
      </c>
      <c r="C367" s="230" t="s">
        <v>1369</v>
      </c>
      <c r="D367" s="231" t="s">
        <v>1364</v>
      </c>
      <c r="E367" s="231" t="s">
        <v>1365</v>
      </c>
      <c r="F367" s="232" t="s">
        <v>209</v>
      </c>
      <c r="G367" s="233" t="s">
        <v>1366</v>
      </c>
      <c r="H367" s="234" t="s">
        <v>1367</v>
      </c>
      <c r="I367" s="266" t="s">
        <v>1370</v>
      </c>
      <c r="J367" s="231">
        <v>23</v>
      </c>
      <c r="K367" s="249">
        <v>1</v>
      </c>
      <c r="L367" s="18">
        <v>2</v>
      </c>
      <c r="M367" s="92">
        <f t="shared" si="8"/>
        <v>26</v>
      </c>
      <c r="N367" s="18" t="s">
        <v>987</v>
      </c>
    </row>
    <row r="368" hidden="1" spans="1:14">
      <c r="A368" s="18">
        <v>90</v>
      </c>
      <c r="B368" s="18" t="s">
        <v>44</v>
      </c>
      <c r="C368" s="230" t="s">
        <v>1371</v>
      </c>
      <c r="D368" s="231" t="s">
        <v>1372</v>
      </c>
      <c r="E368" s="231" t="s">
        <v>1373</v>
      </c>
      <c r="F368" s="231" t="s">
        <v>275</v>
      </c>
      <c r="G368" s="231" t="s">
        <v>1374</v>
      </c>
      <c r="H368" s="231" t="s">
        <v>1375</v>
      </c>
      <c r="I368" s="266" t="s">
        <v>1376</v>
      </c>
      <c r="J368" s="231">
        <v>24</v>
      </c>
      <c r="K368" s="249">
        <v>1</v>
      </c>
      <c r="L368" s="18">
        <v>3</v>
      </c>
      <c r="M368" s="92">
        <f t="shared" si="8"/>
        <v>28</v>
      </c>
      <c r="N368" s="18" t="s">
        <v>987</v>
      </c>
    </row>
    <row r="369" hidden="1" spans="1:14">
      <c r="A369" s="18">
        <v>81</v>
      </c>
      <c r="B369" s="18" t="s">
        <v>44</v>
      </c>
      <c r="C369" s="230" t="s">
        <v>1377</v>
      </c>
      <c r="D369" s="235" t="s">
        <v>1378</v>
      </c>
      <c r="E369" s="235" t="s">
        <v>1379</v>
      </c>
      <c r="F369" s="236" t="s">
        <v>275</v>
      </c>
      <c r="G369" s="237" t="s">
        <v>1380</v>
      </c>
      <c r="H369" s="238" t="s">
        <v>1381</v>
      </c>
      <c r="I369" s="266" t="s">
        <v>1352</v>
      </c>
      <c r="J369" s="231">
        <v>23</v>
      </c>
      <c r="K369" s="249">
        <v>1</v>
      </c>
      <c r="L369" s="18">
        <v>2</v>
      </c>
      <c r="M369" s="92">
        <f t="shared" si="8"/>
        <v>26</v>
      </c>
      <c r="N369" s="18" t="s">
        <v>987</v>
      </c>
    </row>
    <row r="370" ht="22.5" hidden="1" spans="1:14">
      <c r="A370" s="18">
        <v>42</v>
      </c>
      <c r="B370" s="18" t="s">
        <v>44</v>
      </c>
      <c r="C370" s="230" t="s">
        <v>1377</v>
      </c>
      <c r="D370" s="235" t="s">
        <v>1382</v>
      </c>
      <c r="E370" s="235" t="s">
        <v>1383</v>
      </c>
      <c r="F370" s="236" t="s">
        <v>275</v>
      </c>
      <c r="G370" s="237" t="s">
        <v>440</v>
      </c>
      <c r="H370" s="238" t="s">
        <v>1384</v>
      </c>
      <c r="I370" s="266" t="s">
        <v>1385</v>
      </c>
      <c r="J370" s="231">
        <v>23</v>
      </c>
      <c r="K370" s="249">
        <v>1</v>
      </c>
      <c r="L370" s="18">
        <v>2</v>
      </c>
      <c r="M370" s="92">
        <f t="shared" si="8"/>
        <v>26</v>
      </c>
      <c r="N370" s="18" t="s">
        <v>987</v>
      </c>
    </row>
    <row r="371" s="1" customFormat="1" ht="33.75" hidden="1" spans="1:14">
      <c r="A371" s="46">
        <v>108</v>
      </c>
      <c r="B371" s="18" t="s">
        <v>76</v>
      </c>
      <c r="C371" s="230" t="s">
        <v>1386</v>
      </c>
      <c r="D371" s="231" t="s">
        <v>1386</v>
      </c>
      <c r="E371" s="231" t="s">
        <v>1387</v>
      </c>
      <c r="F371" s="232" t="s">
        <v>80</v>
      </c>
      <c r="G371" s="233" t="s">
        <v>1388</v>
      </c>
      <c r="H371" s="234" t="s">
        <v>1389</v>
      </c>
      <c r="I371" s="266" t="s">
        <v>1390</v>
      </c>
      <c r="J371" s="231">
        <v>103</v>
      </c>
      <c r="K371" s="249">
        <v>2</v>
      </c>
      <c r="L371" s="46">
        <v>3</v>
      </c>
      <c r="M371" s="100">
        <f t="shared" si="8"/>
        <v>108</v>
      </c>
      <c r="N371" s="46" t="s">
        <v>987</v>
      </c>
    </row>
    <row r="372" hidden="1" spans="1:14">
      <c r="A372" s="18">
        <v>98</v>
      </c>
      <c r="B372" s="18" t="s">
        <v>44</v>
      </c>
      <c r="C372" s="230" t="s">
        <v>1391</v>
      </c>
      <c r="D372" s="231" t="s">
        <v>1391</v>
      </c>
      <c r="E372" s="231" t="s">
        <v>1392</v>
      </c>
      <c r="F372" s="231" t="s">
        <v>275</v>
      </c>
      <c r="G372" s="231" t="s">
        <v>1393</v>
      </c>
      <c r="H372" s="231" t="s">
        <v>1394</v>
      </c>
      <c r="I372" s="266" t="s">
        <v>1015</v>
      </c>
      <c r="J372" s="231">
        <v>52</v>
      </c>
      <c r="K372" s="249">
        <v>1</v>
      </c>
      <c r="L372" s="18">
        <v>2</v>
      </c>
      <c r="M372" s="92">
        <f t="shared" si="8"/>
        <v>55</v>
      </c>
      <c r="N372" s="18" t="s">
        <v>987</v>
      </c>
    </row>
    <row r="373" s="4" customFormat="1" ht="22.5" hidden="1" spans="1:14">
      <c r="A373" s="103" t="s">
        <v>1395</v>
      </c>
      <c r="B373" s="103" t="s">
        <v>76</v>
      </c>
      <c r="C373" s="253" t="s">
        <v>1396</v>
      </c>
      <c r="D373" s="254" t="s">
        <v>1397</v>
      </c>
      <c r="E373" s="254" t="s">
        <v>1398</v>
      </c>
      <c r="F373" s="255" t="s">
        <v>518</v>
      </c>
      <c r="G373" s="256" t="s">
        <v>1399</v>
      </c>
      <c r="H373" s="257" t="s">
        <v>1400</v>
      </c>
      <c r="I373" s="254" t="s">
        <v>1058</v>
      </c>
      <c r="J373" s="254">
        <v>75</v>
      </c>
      <c r="K373" s="267">
        <v>1</v>
      </c>
      <c r="L373" s="103">
        <v>3</v>
      </c>
      <c r="M373" s="103">
        <f t="shared" si="8"/>
        <v>79</v>
      </c>
      <c r="N373" s="103" t="s">
        <v>987</v>
      </c>
    </row>
    <row r="374" ht="22.5" hidden="1" spans="1:14">
      <c r="A374" s="18">
        <v>72</v>
      </c>
      <c r="B374" s="18" t="s">
        <v>68</v>
      </c>
      <c r="C374" s="230" t="s">
        <v>1401</v>
      </c>
      <c r="D374" s="231" t="s">
        <v>1402</v>
      </c>
      <c r="E374" s="231" t="s">
        <v>1403</v>
      </c>
      <c r="F374" s="231" t="s">
        <v>1404</v>
      </c>
      <c r="G374" s="231" t="s">
        <v>1405</v>
      </c>
      <c r="H374" s="231" t="s">
        <v>1406</v>
      </c>
      <c r="I374" s="266" t="s">
        <v>1352</v>
      </c>
      <c r="J374" s="231">
        <v>23</v>
      </c>
      <c r="K374" s="249">
        <v>1</v>
      </c>
      <c r="L374" s="18">
        <v>2</v>
      </c>
      <c r="M374" s="92">
        <f t="shared" si="8"/>
        <v>26</v>
      </c>
      <c r="N374" s="18" t="s">
        <v>987</v>
      </c>
    </row>
    <row r="375" ht="33.75" hidden="1" spans="1:14">
      <c r="A375" s="18">
        <v>112</v>
      </c>
      <c r="B375" s="18" t="s">
        <v>76</v>
      </c>
      <c r="C375" s="230" t="s">
        <v>1407</v>
      </c>
      <c r="D375" s="231" t="s">
        <v>1407</v>
      </c>
      <c r="E375" s="231" t="s">
        <v>1408</v>
      </c>
      <c r="F375" s="231" t="s">
        <v>129</v>
      </c>
      <c r="G375" s="231" t="s">
        <v>1409</v>
      </c>
      <c r="H375" s="231" t="s">
        <v>1410</v>
      </c>
      <c r="I375" s="266" t="s">
        <v>1411</v>
      </c>
      <c r="J375" s="273">
        <v>144</v>
      </c>
      <c r="K375" s="249">
        <v>2</v>
      </c>
      <c r="L375" s="18">
        <v>3</v>
      </c>
      <c r="M375" s="92">
        <f t="shared" si="8"/>
        <v>149</v>
      </c>
      <c r="N375" s="18" t="s">
        <v>987</v>
      </c>
    </row>
    <row r="376" hidden="1" spans="1:14">
      <c r="A376" s="18">
        <v>10</v>
      </c>
      <c r="B376" s="18" t="s">
        <v>76</v>
      </c>
      <c r="C376" s="230" t="s">
        <v>1412</v>
      </c>
      <c r="D376" s="231" t="s">
        <v>1413</v>
      </c>
      <c r="E376" s="231" t="s">
        <v>1414</v>
      </c>
      <c r="F376" s="232" t="s">
        <v>63</v>
      </c>
      <c r="G376" s="233" t="s">
        <v>1415</v>
      </c>
      <c r="H376" s="234" t="s">
        <v>1416</v>
      </c>
      <c r="I376" s="266" t="s">
        <v>1093</v>
      </c>
      <c r="J376" s="231">
        <v>75</v>
      </c>
      <c r="K376" s="249">
        <v>1</v>
      </c>
      <c r="L376" s="18">
        <v>2</v>
      </c>
      <c r="M376" s="92">
        <f t="shared" si="8"/>
        <v>78</v>
      </c>
      <c r="N376" s="18" t="s">
        <v>987</v>
      </c>
    </row>
    <row r="377" ht="22.5" hidden="1" spans="1:14">
      <c r="A377" s="18">
        <v>88</v>
      </c>
      <c r="B377" s="18" t="s">
        <v>44</v>
      </c>
      <c r="C377" s="230" t="s">
        <v>1417</v>
      </c>
      <c r="D377" s="231" t="s">
        <v>1418</v>
      </c>
      <c r="E377" s="231" t="s">
        <v>1419</v>
      </c>
      <c r="F377" s="231" t="s">
        <v>275</v>
      </c>
      <c r="G377" s="231" t="s">
        <v>1420</v>
      </c>
      <c r="H377" s="231" t="s">
        <v>1421</v>
      </c>
      <c r="I377" s="266" t="s">
        <v>1422</v>
      </c>
      <c r="J377" s="231">
        <v>74</v>
      </c>
      <c r="K377" s="249">
        <v>1</v>
      </c>
      <c r="L377" s="18">
        <v>3</v>
      </c>
      <c r="M377" s="92">
        <f t="shared" si="8"/>
        <v>78</v>
      </c>
      <c r="N377" s="18" t="s">
        <v>987</v>
      </c>
    </row>
    <row r="378" s="1" customFormat="1" ht="33.75" hidden="1" spans="1:14">
      <c r="A378" s="46" t="s">
        <v>1423</v>
      </c>
      <c r="B378" s="18" t="s">
        <v>44</v>
      </c>
      <c r="C378" s="230" t="s">
        <v>946</v>
      </c>
      <c r="D378" s="231" t="s">
        <v>1424</v>
      </c>
      <c r="E378" s="231" t="s">
        <v>1425</v>
      </c>
      <c r="F378" s="232" t="s">
        <v>15</v>
      </c>
      <c r="G378" s="233" t="s">
        <v>1426</v>
      </c>
      <c r="H378" s="234" t="s">
        <v>1427</v>
      </c>
      <c r="I378" s="266" t="s">
        <v>1301</v>
      </c>
      <c r="J378" s="231">
        <v>35</v>
      </c>
      <c r="K378" s="249">
        <v>1</v>
      </c>
      <c r="L378" s="46">
        <v>2</v>
      </c>
      <c r="M378" s="100">
        <f t="shared" si="8"/>
        <v>38</v>
      </c>
      <c r="N378" s="46" t="s">
        <v>987</v>
      </c>
    </row>
    <row r="379" hidden="1" spans="1:14">
      <c r="A379" s="18">
        <v>13</v>
      </c>
      <c r="B379" s="18" t="s">
        <v>76</v>
      </c>
      <c r="C379" s="230" t="s">
        <v>1428</v>
      </c>
      <c r="D379" s="231" t="s">
        <v>1429</v>
      </c>
      <c r="E379" s="231" t="s">
        <v>1430</v>
      </c>
      <c r="F379" s="232" t="s">
        <v>129</v>
      </c>
      <c r="G379" s="233" t="s">
        <v>1431</v>
      </c>
      <c r="H379" s="234" t="s">
        <v>1432</v>
      </c>
      <c r="I379" s="266" t="s">
        <v>1174</v>
      </c>
      <c r="J379" s="231">
        <v>33</v>
      </c>
      <c r="K379" s="249">
        <v>1</v>
      </c>
      <c r="L379" s="18">
        <v>2</v>
      </c>
      <c r="M379" s="92">
        <f t="shared" si="8"/>
        <v>36</v>
      </c>
      <c r="N379" s="18" t="s">
        <v>987</v>
      </c>
    </row>
    <row r="380" hidden="1" spans="1:14">
      <c r="A380" s="18">
        <v>116</v>
      </c>
      <c r="B380" s="18" t="s">
        <v>76</v>
      </c>
      <c r="C380" s="230" t="s">
        <v>1433</v>
      </c>
      <c r="D380" s="231" t="s">
        <v>1433</v>
      </c>
      <c r="E380" s="231" t="s">
        <v>1434</v>
      </c>
      <c r="F380" s="232" t="s">
        <v>129</v>
      </c>
      <c r="G380" s="233" t="s">
        <v>1435</v>
      </c>
      <c r="H380" s="234" t="s">
        <v>1436</v>
      </c>
      <c r="I380" s="266" t="s">
        <v>1186</v>
      </c>
      <c r="J380" s="231">
        <v>39</v>
      </c>
      <c r="K380" s="249">
        <v>1</v>
      </c>
      <c r="L380" s="18">
        <v>2</v>
      </c>
      <c r="M380" s="92">
        <f t="shared" si="8"/>
        <v>42</v>
      </c>
      <c r="N380" s="18" t="s">
        <v>987</v>
      </c>
    </row>
    <row r="381" ht="22.5" hidden="1" spans="1:14">
      <c r="A381" s="18">
        <v>97</v>
      </c>
      <c r="B381" s="18" t="s">
        <v>44</v>
      </c>
      <c r="C381" s="230" t="s">
        <v>1437</v>
      </c>
      <c r="D381" s="231" t="s">
        <v>1211</v>
      </c>
      <c r="E381" s="231" t="s">
        <v>1212</v>
      </c>
      <c r="F381" s="232" t="s">
        <v>275</v>
      </c>
      <c r="G381" s="233" t="s">
        <v>1213</v>
      </c>
      <c r="H381" s="234" t="s">
        <v>1214</v>
      </c>
      <c r="I381" s="266" t="s">
        <v>1438</v>
      </c>
      <c r="J381" s="231">
        <v>37</v>
      </c>
      <c r="K381" s="249">
        <v>1</v>
      </c>
      <c r="L381" s="18">
        <v>2</v>
      </c>
      <c r="M381" s="92">
        <f t="shared" si="8"/>
        <v>40</v>
      </c>
      <c r="N381" s="18" t="s">
        <v>987</v>
      </c>
    </row>
    <row r="382" hidden="1" spans="1:14">
      <c r="A382" s="18">
        <v>7</v>
      </c>
      <c r="B382" s="18" t="s">
        <v>76</v>
      </c>
      <c r="C382" s="230" t="s">
        <v>1439</v>
      </c>
      <c r="D382" s="231" t="s">
        <v>1440</v>
      </c>
      <c r="E382" s="231" t="s">
        <v>1441</v>
      </c>
      <c r="F382" s="231" t="s">
        <v>129</v>
      </c>
      <c r="G382" s="231" t="s">
        <v>984</v>
      </c>
      <c r="H382" s="231" t="s">
        <v>1442</v>
      </c>
      <c r="I382" s="266" t="s">
        <v>1233</v>
      </c>
      <c r="J382" s="231">
        <v>31</v>
      </c>
      <c r="K382" s="249">
        <v>1</v>
      </c>
      <c r="L382" s="18">
        <v>2</v>
      </c>
      <c r="M382" s="92">
        <f t="shared" si="8"/>
        <v>34</v>
      </c>
      <c r="N382" s="18" t="s">
        <v>987</v>
      </c>
    </row>
    <row r="383" hidden="1" spans="1:14">
      <c r="A383" s="18">
        <v>101</v>
      </c>
      <c r="B383" s="18" t="s">
        <v>76</v>
      </c>
      <c r="C383" s="230" t="s">
        <v>1443</v>
      </c>
      <c r="D383" s="231" t="s">
        <v>1444</v>
      </c>
      <c r="E383" s="231" t="s">
        <v>1445</v>
      </c>
      <c r="F383" s="231" t="s">
        <v>129</v>
      </c>
      <c r="G383" s="231">
        <v>42887</v>
      </c>
      <c r="H383" s="231" t="s">
        <v>1446</v>
      </c>
      <c r="I383" s="266" t="s">
        <v>999</v>
      </c>
      <c r="J383" s="231">
        <v>28</v>
      </c>
      <c r="K383" s="249">
        <v>1</v>
      </c>
      <c r="L383" s="18">
        <v>2</v>
      </c>
      <c r="M383" s="92">
        <f t="shared" si="8"/>
        <v>31</v>
      </c>
      <c r="N383" s="18" t="s">
        <v>987</v>
      </c>
    </row>
    <row r="384" ht="22.5" hidden="1" spans="1:14">
      <c r="A384" s="18">
        <v>118</v>
      </c>
      <c r="B384" s="18" t="s">
        <v>76</v>
      </c>
      <c r="C384" s="230" t="s">
        <v>1447</v>
      </c>
      <c r="D384" s="231" t="s">
        <v>1448</v>
      </c>
      <c r="E384" s="231" t="s">
        <v>1449</v>
      </c>
      <c r="F384" s="231" t="s">
        <v>129</v>
      </c>
      <c r="G384" s="231" t="s">
        <v>1450</v>
      </c>
      <c r="H384" s="231" t="s">
        <v>1451</v>
      </c>
      <c r="I384" s="266" t="s">
        <v>1452</v>
      </c>
      <c r="J384" s="231">
        <v>112</v>
      </c>
      <c r="K384" s="249">
        <v>1</v>
      </c>
      <c r="L384" s="18">
        <v>3</v>
      </c>
      <c r="M384" s="92">
        <f t="shared" si="8"/>
        <v>116</v>
      </c>
      <c r="N384" s="18" t="s">
        <v>987</v>
      </c>
    </row>
    <row r="385" ht="33.75" hidden="1" spans="1:14">
      <c r="A385" s="18">
        <v>85</v>
      </c>
      <c r="B385" s="18" t="s">
        <v>44</v>
      </c>
      <c r="C385" s="230" t="s">
        <v>1453</v>
      </c>
      <c r="D385" s="235" t="s">
        <v>1454</v>
      </c>
      <c r="E385" s="235" t="s">
        <v>1455</v>
      </c>
      <c r="F385" s="236" t="s">
        <v>1456</v>
      </c>
      <c r="G385" s="237" t="s">
        <v>1457</v>
      </c>
      <c r="H385" s="238" t="s">
        <v>1458</v>
      </c>
      <c r="I385" s="266" t="s">
        <v>1258</v>
      </c>
      <c r="J385" s="231">
        <v>35</v>
      </c>
      <c r="K385" s="249">
        <v>1</v>
      </c>
      <c r="L385" s="18">
        <v>2</v>
      </c>
      <c r="M385" s="92">
        <f t="shared" si="8"/>
        <v>38</v>
      </c>
      <c r="N385" s="18" t="s">
        <v>987</v>
      </c>
    </row>
    <row r="386" ht="22.5" hidden="1" spans="1:14">
      <c r="A386" s="18">
        <v>104</v>
      </c>
      <c r="B386" s="18" t="s">
        <v>76</v>
      </c>
      <c r="C386" s="230" t="s">
        <v>1459</v>
      </c>
      <c r="D386" s="240" t="s">
        <v>1460</v>
      </c>
      <c r="E386" s="240" t="s">
        <v>1461</v>
      </c>
      <c r="F386" s="240" t="s">
        <v>129</v>
      </c>
      <c r="G386" s="274">
        <v>42887</v>
      </c>
      <c r="H386" s="275">
        <v>9787302471769</v>
      </c>
      <c r="I386" s="266" t="s">
        <v>1215</v>
      </c>
      <c r="J386" s="231">
        <v>45</v>
      </c>
      <c r="K386" s="249">
        <v>1</v>
      </c>
      <c r="L386" s="18">
        <v>2</v>
      </c>
      <c r="M386" s="92">
        <f t="shared" si="8"/>
        <v>48</v>
      </c>
      <c r="N386" s="18" t="s">
        <v>987</v>
      </c>
    </row>
    <row r="387" hidden="1" spans="1:14">
      <c r="A387" s="18"/>
      <c r="B387" s="18" t="s">
        <v>44</v>
      </c>
      <c r="C387" s="230" t="s">
        <v>1462</v>
      </c>
      <c r="D387" s="231" t="s">
        <v>929</v>
      </c>
      <c r="E387" s="231" t="s">
        <v>884</v>
      </c>
      <c r="F387" s="232" t="s">
        <v>704</v>
      </c>
      <c r="G387" s="233" t="s">
        <v>1156</v>
      </c>
      <c r="H387" s="234" t="s">
        <v>1463</v>
      </c>
      <c r="I387" s="266" t="s">
        <v>1041</v>
      </c>
      <c r="J387" s="231">
        <v>31</v>
      </c>
      <c r="K387" s="249">
        <v>1</v>
      </c>
      <c r="L387" s="18">
        <v>2</v>
      </c>
      <c r="M387" s="18">
        <f t="shared" si="8"/>
        <v>34</v>
      </c>
      <c r="N387" s="18" t="s">
        <v>987</v>
      </c>
    </row>
    <row r="388" hidden="1" spans="1:14">
      <c r="A388" s="18">
        <v>73</v>
      </c>
      <c r="B388" s="18" t="s">
        <v>68</v>
      </c>
      <c r="C388" s="230" t="s">
        <v>1464</v>
      </c>
      <c r="D388" s="231" t="s">
        <v>1465</v>
      </c>
      <c r="E388" s="231" t="s">
        <v>1466</v>
      </c>
      <c r="F388" s="231" t="s">
        <v>142</v>
      </c>
      <c r="G388" s="231" t="s">
        <v>1467</v>
      </c>
      <c r="H388" s="231" t="s">
        <v>1468</v>
      </c>
      <c r="I388" s="266" t="s">
        <v>1113</v>
      </c>
      <c r="J388" s="231">
        <v>76</v>
      </c>
      <c r="K388" s="249">
        <v>1</v>
      </c>
      <c r="L388" s="18">
        <v>2</v>
      </c>
      <c r="M388" s="92">
        <f t="shared" si="8"/>
        <v>79</v>
      </c>
      <c r="N388" s="18" t="s">
        <v>987</v>
      </c>
    </row>
    <row r="389" ht="22.5" hidden="1" spans="1:14">
      <c r="A389" s="18">
        <v>29</v>
      </c>
      <c r="B389" s="18" t="s">
        <v>44</v>
      </c>
      <c r="C389" s="230" t="s">
        <v>1469</v>
      </c>
      <c r="D389" s="231" t="s">
        <v>1469</v>
      </c>
      <c r="E389" s="231" t="s">
        <v>1470</v>
      </c>
      <c r="F389" s="232" t="s">
        <v>15</v>
      </c>
      <c r="G389" s="233" t="s">
        <v>1471</v>
      </c>
      <c r="H389" s="234" t="s">
        <v>1472</v>
      </c>
      <c r="I389" s="266" t="s">
        <v>1329</v>
      </c>
      <c r="J389" s="231">
        <v>34</v>
      </c>
      <c r="K389" s="249">
        <v>1</v>
      </c>
      <c r="L389" s="18">
        <v>2</v>
      </c>
      <c r="M389" s="92">
        <f t="shared" si="8"/>
        <v>37</v>
      </c>
      <c r="N389" s="18" t="s">
        <v>987</v>
      </c>
    </row>
    <row r="390" hidden="1" spans="1:14">
      <c r="A390" s="18">
        <v>49</v>
      </c>
      <c r="B390" s="18" t="s">
        <v>44</v>
      </c>
      <c r="C390" s="230" t="s">
        <v>369</v>
      </c>
      <c r="D390" s="231" t="s">
        <v>370</v>
      </c>
      <c r="E390" s="231" t="s">
        <v>371</v>
      </c>
      <c r="F390" s="231" t="s">
        <v>15</v>
      </c>
      <c r="G390" s="231">
        <v>2016</v>
      </c>
      <c r="H390" s="231" t="s">
        <v>372</v>
      </c>
      <c r="I390" s="266" t="s">
        <v>1376</v>
      </c>
      <c r="J390" s="231">
        <v>24</v>
      </c>
      <c r="K390" s="249">
        <v>1</v>
      </c>
      <c r="L390" s="18">
        <v>2</v>
      </c>
      <c r="M390" s="92">
        <f t="shared" si="8"/>
        <v>27</v>
      </c>
      <c r="N390" s="18" t="s">
        <v>987</v>
      </c>
    </row>
    <row r="391" ht="33.75" hidden="1" spans="1:14">
      <c r="A391" s="18">
        <v>40</v>
      </c>
      <c r="B391" s="18" t="s">
        <v>44</v>
      </c>
      <c r="C391" s="230" t="s">
        <v>1473</v>
      </c>
      <c r="D391" s="231" t="s">
        <v>1474</v>
      </c>
      <c r="E391" s="231" t="s">
        <v>1475</v>
      </c>
      <c r="F391" s="231" t="s">
        <v>15</v>
      </c>
      <c r="G391" s="231" t="s">
        <v>1471</v>
      </c>
      <c r="H391" s="231" t="s">
        <v>1476</v>
      </c>
      <c r="I391" s="266" t="s">
        <v>1477</v>
      </c>
      <c r="J391" s="231">
        <v>46</v>
      </c>
      <c r="K391" s="249">
        <v>1</v>
      </c>
      <c r="L391" s="18">
        <v>3</v>
      </c>
      <c r="M391" s="92">
        <f t="shared" si="8"/>
        <v>50</v>
      </c>
      <c r="N391" s="18" t="s">
        <v>987</v>
      </c>
    </row>
    <row r="392" ht="22.5" hidden="1" spans="1:14">
      <c r="A392" s="18">
        <v>109</v>
      </c>
      <c r="B392" s="18" t="s">
        <v>76</v>
      </c>
      <c r="C392" s="230" t="s">
        <v>1478</v>
      </c>
      <c r="D392" s="249" t="s">
        <v>1479</v>
      </c>
      <c r="E392" s="249" t="s">
        <v>1480</v>
      </c>
      <c r="F392" s="276" t="s">
        <v>63</v>
      </c>
      <c r="G392" s="251" t="s">
        <v>1481</v>
      </c>
      <c r="H392" s="271" t="s">
        <v>1482</v>
      </c>
      <c r="I392" s="266" t="s">
        <v>1438</v>
      </c>
      <c r="J392" s="231">
        <v>37</v>
      </c>
      <c r="K392" s="249">
        <v>1</v>
      </c>
      <c r="L392" s="18">
        <v>2</v>
      </c>
      <c r="M392" s="92">
        <f t="shared" si="8"/>
        <v>40</v>
      </c>
      <c r="N392" s="18" t="s">
        <v>987</v>
      </c>
    </row>
    <row r="393" hidden="1" spans="1:14">
      <c r="A393" s="18"/>
      <c r="B393" s="18" t="s">
        <v>44</v>
      </c>
      <c r="C393" s="230" t="s">
        <v>682</v>
      </c>
      <c r="D393" s="231" t="s">
        <v>1483</v>
      </c>
      <c r="E393" s="231" t="s">
        <v>1484</v>
      </c>
      <c r="F393" s="231" t="s">
        <v>306</v>
      </c>
      <c r="G393" s="231" t="s">
        <v>1485</v>
      </c>
      <c r="H393" s="231" t="s">
        <v>1486</v>
      </c>
      <c r="I393" s="266" t="s">
        <v>1082</v>
      </c>
      <c r="J393" s="231">
        <v>138</v>
      </c>
      <c r="K393" s="249">
        <v>1</v>
      </c>
      <c r="L393" s="18">
        <v>3</v>
      </c>
      <c r="M393" s="18">
        <f t="shared" si="8"/>
        <v>142</v>
      </c>
      <c r="N393" s="18" t="s">
        <v>987</v>
      </c>
    </row>
    <row r="394" ht="22.5" hidden="1" spans="1:14">
      <c r="A394" s="18"/>
      <c r="B394" s="18"/>
      <c r="C394" s="262" t="s">
        <v>1487</v>
      </c>
      <c r="D394" s="277" t="s">
        <v>682</v>
      </c>
      <c r="E394" s="277" t="s">
        <v>1488</v>
      </c>
      <c r="F394" s="277" t="s">
        <v>1267</v>
      </c>
      <c r="G394" s="278" t="s">
        <v>1489</v>
      </c>
      <c r="H394" s="762" t="s">
        <v>1490</v>
      </c>
      <c r="I394" s="296" t="s">
        <v>1058</v>
      </c>
      <c r="J394" s="263">
        <v>75</v>
      </c>
      <c r="K394" s="268">
        <v>1</v>
      </c>
      <c r="L394" s="18"/>
      <c r="M394" s="18"/>
      <c r="N394" s="18" t="s">
        <v>987</v>
      </c>
    </row>
    <row r="395" hidden="1" spans="1:14">
      <c r="A395" s="18">
        <v>8</v>
      </c>
      <c r="B395" s="18" t="s">
        <v>76</v>
      </c>
      <c r="C395" s="230" t="s">
        <v>1491</v>
      </c>
      <c r="D395" s="231" t="s">
        <v>1491</v>
      </c>
      <c r="E395" s="231" t="s">
        <v>1492</v>
      </c>
      <c r="F395" s="232" t="s">
        <v>63</v>
      </c>
      <c r="G395" s="233" t="s">
        <v>1420</v>
      </c>
      <c r="H395" s="234" t="s">
        <v>1493</v>
      </c>
      <c r="I395" s="266" t="s">
        <v>1215</v>
      </c>
      <c r="J395" s="231">
        <v>45</v>
      </c>
      <c r="K395" s="249">
        <v>1</v>
      </c>
      <c r="L395" s="18">
        <v>2</v>
      </c>
      <c r="M395" s="92">
        <f t="shared" ref="M395:M421" si="9">L395+K395+J395</f>
        <v>48</v>
      </c>
      <c r="N395" s="18" t="s">
        <v>987</v>
      </c>
    </row>
    <row r="396" ht="33.75" hidden="1" spans="1:14">
      <c r="A396" s="18">
        <v>39</v>
      </c>
      <c r="B396" s="18" t="s">
        <v>44</v>
      </c>
      <c r="C396" s="230" t="s">
        <v>1494</v>
      </c>
      <c r="D396" s="240" t="s">
        <v>1495</v>
      </c>
      <c r="E396" s="240" t="s">
        <v>1496</v>
      </c>
      <c r="F396" s="240" t="s">
        <v>129</v>
      </c>
      <c r="G396" s="279">
        <v>43709</v>
      </c>
      <c r="H396" s="275">
        <v>9787302524977</v>
      </c>
      <c r="I396" s="266" t="s">
        <v>1497</v>
      </c>
      <c r="J396" s="231">
        <v>207</v>
      </c>
      <c r="K396" s="249">
        <v>3</v>
      </c>
      <c r="L396" s="18">
        <v>3</v>
      </c>
      <c r="M396" s="92">
        <f t="shared" si="9"/>
        <v>213</v>
      </c>
      <c r="N396" s="18" t="s">
        <v>987</v>
      </c>
    </row>
    <row r="397" ht="33.75" hidden="1" spans="1:14">
      <c r="A397" s="18">
        <v>78</v>
      </c>
      <c r="B397" s="18" t="s">
        <v>44</v>
      </c>
      <c r="C397" s="230" t="s">
        <v>1498</v>
      </c>
      <c r="D397" s="231" t="s">
        <v>575</v>
      </c>
      <c r="E397" s="231" t="s">
        <v>1499</v>
      </c>
      <c r="F397" s="232" t="s">
        <v>15</v>
      </c>
      <c r="G397" s="233" t="s">
        <v>1481</v>
      </c>
      <c r="H397" s="234" t="s">
        <v>577</v>
      </c>
      <c r="I397" s="266" t="s">
        <v>1041</v>
      </c>
      <c r="J397" s="231">
        <v>31</v>
      </c>
      <c r="K397" s="249">
        <v>1</v>
      </c>
      <c r="L397" s="18">
        <v>2</v>
      </c>
      <c r="M397" s="92">
        <f t="shared" si="9"/>
        <v>34</v>
      </c>
      <c r="N397" s="18" t="s">
        <v>987</v>
      </c>
    </row>
    <row r="398" ht="14.25" hidden="1" spans="1:14">
      <c r="A398" s="18">
        <v>79</v>
      </c>
      <c r="B398" s="18" t="s">
        <v>44</v>
      </c>
      <c r="C398" s="230" t="s">
        <v>1500</v>
      </c>
      <c r="D398" s="249" t="s">
        <v>1501</v>
      </c>
      <c r="E398" s="249" t="s">
        <v>1502</v>
      </c>
      <c r="F398" s="244" t="s">
        <v>275</v>
      </c>
      <c r="G398" s="251" t="s">
        <v>1503</v>
      </c>
      <c r="H398" s="234" t="s">
        <v>1504</v>
      </c>
      <c r="I398" s="266" t="s">
        <v>1308</v>
      </c>
      <c r="J398" s="231">
        <v>39</v>
      </c>
      <c r="K398" s="249">
        <v>1</v>
      </c>
      <c r="L398" s="18">
        <v>3</v>
      </c>
      <c r="M398" s="92">
        <f t="shared" si="9"/>
        <v>43</v>
      </c>
      <c r="N398" s="18" t="s">
        <v>987</v>
      </c>
    </row>
    <row r="399" ht="22.5" hidden="1" spans="1:14">
      <c r="A399" s="18">
        <v>52</v>
      </c>
      <c r="B399" s="18" t="s">
        <v>44</v>
      </c>
      <c r="C399" s="230" t="s">
        <v>1505</v>
      </c>
      <c r="D399" s="231" t="s">
        <v>1506</v>
      </c>
      <c r="E399" s="231" t="s">
        <v>1507</v>
      </c>
      <c r="F399" s="232" t="s">
        <v>15</v>
      </c>
      <c r="G399" s="233" t="s">
        <v>169</v>
      </c>
      <c r="H399" s="234" t="s">
        <v>1508</v>
      </c>
      <c r="I399" s="266" t="s">
        <v>1509</v>
      </c>
      <c r="J399" s="231">
        <v>105</v>
      </c>
      <c r="K399" s="249">
        <v>1</v>
      </c>
      <c r="L399" s="18">
        <v>2</v>
      </c>
      <c r="M399" s="92">
        <f t="shared" si="9"/>
        <v>108</v>
      </c>
      <c r="N399" s="18" t="s">
        <v>987</v>
      </c>
    </row>
    <row r="400" hidden="1" spans="1:14">
      <c r="A400" s="18">
        <v>100</v>
      </c>
      <c r="B400" s="18" t="s">
        <v>76</v>
      </c>
      <c r="C400" s="230" t="s">
        <v>316</v>
      </c>
      <c r="D400" s="208" t="s">
        <v>317</v>
      </c>
      <c r="E400" s="208" t="s">
        <v>1510</v>
      </c>
      <c r="F400" s="270" t="s">
        <v>1511</v>
      </c>
      <c r="G400" s="209" t="s">
        <v>1512</v>
      </c>
      <c r="H400" s="238" t="s">
        <v>1513</v>
      </c>
      <c r="I400" s="266" t="s">
        <v>1118</v>
      </c>
      <c r="J400" s="231">
        <v>30</v>
      </c>
      <c r="K400" s="249">
        <v>1</v>
      </c>
      <c r="L400" s="18">
        <v>2</v>
      </c>
      <c r="M400" s="92">
        <f t="shared" si="9"/>
        <v>33</v>
      </c>
      <c r="N400" s="18" t="s">
        <v>987</v>
      </c>
    </row>
    <row r="401" ht="45" hidden="1" spans="1:14">
      <c r="A401" s="18">
        <v>12</v>
      </c>
      <c r="B401" s="18" t="s">
        <v>76</v>
      </c>
      <c r="C401" s="230" t="s">
        <v>1514</v>
      </c>
      <c r="D401" s="231" t="s">
        <v>1515</v>
      </c>
      <c r="E401" s="231" t="s">
        <v>1516</v>
      </c>
      <c r="F401" s="231" t="s">
        <v>129</v>
      </c>
      <c r="G401" s="231" t="s">
        <v>137</v>
      </c>
      <c r="H401" s="231" t="s">
        <v>1517</v>
      </c>
      <c r="I401" s="266" t="s">
        <v>1518</v>
      </c>
      <c r="J401" s="231">
        <v>160</v>
      </c>
      <c r="K401" s="249">
        <v>2</v>
      </c>
      <c r="L401" s="18">
        <v>3</v>
      </c>
      <c r="M401" s="92">
        <f t="shared" si="9"/>
        <v>165</v>
      </c>
      <c r="N401" s="18" t="s">
        <v>987</v>
      </c>
    </row>
    <row r="402" s="4" customFormat="1" ht="22.5" hidden="1" spans="1:14">
      <c r="A402" s="103"/>
      <c r="B402" s="103"/>
      <c r="C402" s="253" t="s">
        <v>1519</v>
      </c>
      <c r="D402" s="254" t="s">
        <v>1520</v>
      </c>
      <c r="E402" s="254"/>
      <c r="F402" s="254"/>
      <c r="G402" s="254"/>
      <c r="H402" s="254"/>
      <c r="I402" s="254" t="s">
        <v>1179</v>
      </c>
      <c r="J402" s="254"/>
      <c r="K402" s="267"/>
      <c r="L402" s="103"/>
      <c r="M402" s="103"/>
      <c r="N402" s="103" t="s">
        <v>987</v>
      </c>
    </row>
    <row r="403" hidden="1" spans="1:14">
      <c r="A403" s="18">
        <v>71</v>
      </c>
      <c r="B403" s="18" t="s">
        <v>68</v>
      </c>
      <c r="C403" s="230" t="s">
        <v>524</v>
      </c>
      <c r="D403" s="231" t="s">
        <v>1521</v>
      </c>
      <c r="E403" s="231" t="s">
        <v>1522</v>
      </c>
      <c r="F403" s="231" t="s">
        <v>175</v>
      </c>
      <c r="G403" s="231" t="s">
        <v>1523</v>
      </c>
      <c r="H403" s="231" t="s">
        <v>1524</v>
      </c>
      <c r="I403" s="266" t="s">
        <v>999</v>
      </c>
      <c r="J403" s="231">
        <v>28</v>
      </c>
      <c r="K403" s="249">
        <v>1</v>
      </c>
      <c r="L403" s="18">
        <v>3</v>
      </c>
      <c r="M403" s="92">
        <f t="shared" si="9"/>
        <v>32</v>
      </c>
      <c r="N403" s="18" t="s">
        <v>987</v>
      </c>
    </row>
    <row r="404" hidden="1" spans="1:14">
      <c r="A404" s="18">
        <v>76</v>
      </c>
      <c r="B404" s="18" t="s">
        <v>68</v>
      </c>
      <c r="C404" s="230" t="s">
        <v>524</v>
      </c>
      <c r="D404" s="231" t="s">
        <v>1525</v>
      </c>
      <c r="E404" s="231" t="s">
        <v>1526</v>
      </c>
      <c r="F404" s="232" t="s">
        <v>1527</v>
      </c>
      <c r="G404" s="233" t="s">
        <v>1528</v>
      </c>
      <c r="H404" s="234" t="s">
        <v>1529</v>
      </c>
      <c r="I404" s="266" t="s">
        <v>1082</v>
      </c>
      <c r="J404" s="231">
        <v>138</v>
      </c>
      <c r="K404" s="249">
        <v>1</v>
      </c>
      <c r="L404" s="18">
        <v>2</v>
      </c>
      <c r="M404" s="92">
        <f t="shared" si="9"/>
        <v>141</v>
      </c>
      <c r="N404" s="18" t="s">
        <v>987</v>
      </c>
    </row>
    <row r="405" hidden="1" spans="1:14">
      <c r="A405" s="18">
        <v>115</v>
      </c>
      <c r="B405" s="18" t="s">
        <v>76</v>
      </c>
      <c r="C405" s="230" t="s">
        <v>1530</v>
      </c>
      <c r="D405" s="231" t="s">
        <v>1530</v>
      </c>
      <c r="E405" s="231" t="s">
        <v>1531</v>
      </c>
      <c r="F405" s="231" t="s">
        <v>136</v>
      </c>
      <c r="G405" s="231" t="s">
        <v>1242</v>
      </c>
      <c r="H405" s="231" t="s">
        <v>1532</v>
      </c>
      <c r="I405" s="266" t="s">
        <v>1376</v>
      </c>
      <c r="J405" s="231">
        <v>24</v>
      </c>
      <c r="K405" s="249">
        <v>1</v>
      </c>
      <c r="L405" s="18">
        <v>2</v>
      </c>
      <c r="M405" s="92">
        <f t="shared" si="9"/>
        <v>27</v>
      </c>
      <c r="N405" s="18" t="s">
        <v>987</v>
      </c>
    </row>
    <row r="406" s="5" customFormat="1" hidden="1" spans="1:16">
      <c r="A406" s="46"/>
      <c r="B406" s="46" t="s">
        <v>44</v>
      </c>
      <c r="C406" s="269" t="s">
        <v>1533</v>
      </c>
      <c r="D406" s="249" t="s">
        <v>1534</v>
      </c>
      <c r="E406" s="249" t="s">
        <v>1535</v>
      </c>
      <c r="F406" s="250" t="s">
        <v>306</v>
      </c>
      <c r="G406" s="251" t="s">
        <v>1536</v>
      </c>
      <c r="H406" s="280" t="s">
        <v>1537</v>
      </c>
      <c r="I406" s="272" t="s">
        <v>1041</v>
      </c>
      <c r="J406" s="249">
        <v>31</v>
      </c>
      <c r="K406" s="249">
        <v>1</v>
      </c>
      <c r="L406" s="46">
        <v>2</v>
      </c>
      <c r="M406" s="46">
        <f t="shared" si="9"/>
        <v>34</v>
      </c>
      <c r="N406" s="46" t="s">
        <v>987</v>
      </c>
      <c r="O406" s="5" t="s">
        <v>114</v>
      </c>
      <c r="P406" s="5">
        <v>1.27</v>
      </c>
    </row>
    <row r="407" ht="22.5" hidden="1" spans="1:15">
      <c r="A407" s="18"/>
      <c r="B407" s="18" t="s">
        <v>68</v>
      </c>
      <c r="C407" s="230" t="s">
        <v>1538</v>
      </c>
      <c r="D407" s="231" t="s">
        <v>1539</v>
      </c>
      <c r="E407" s="231" t="s">
        <v>1540</v>
      </c>
      <c r="F407" s="232" t="s">
        <v>1541</v>
      </c>
      <c r="G407" s="233" t="s">
        <v>1542</v>
      </c>
      <c r="H407" s="234" t="s">
        <v>1543</v>
      </c>
      <c r="I407" s="266" t="s">
        <v>1058</v>
      </c>
      <c r="J407" s="231">
        <v>75</v>
      </c>
      <c r="K407" s="249">
        <v>1</v>
      </c>
      <c r="L407" s="18">
        <v>3</v>
      </c>
      <c r="M407" s="18">
        <f t="shared" si="9"/>
        <v>79</v>
      </c>
      <c r="N407" s="18" t="s">
        <v>987</v>
      </c>
      <c r="O407" s="1" t="s">
        <v>114</v>
      </c>
    </row>
    <row r="408" hidden="1" spans="1:14">
      <c r="A408" s="18">
        <v>14</v>
      </c>
      <c r="B408" s="18" t="s">
        <v>76</v>
      </c>
      <c r="C408" s="230" t="s">
        <v>1544</v>
      </c>
      <c r="D408" s="231" t="s">
        <v>1545</v>
      </c>
      <c r="E408" s="231" t="s">
        <v>1449</v>
      </c>
      <c r="F408" s="231" t="s">
        <v>129</v>
      </c>
      <c r="G408" s="231" t="s">
        <v>1546</v>
      </c>
      <c r="H408" s="231" t="s">
        <v>1547</v>
      </c>
      <c r="I408" s="266" t="s">
        <v>1041</v>
      </c>
      <c r="J408" s="231">
        <v>31</v>
      </c>
      <c r="K408" s="249">
        <v>1</v>
      </c>
      <c r="L408" s="18">
        <v>1</v>
      </c>
      <c r="M408" s="92">
        <f t="shared" si="9"/>
        <v>33</v>
      </c>
      <c r="N408" s="18" t="s">
        <v>987</v>
      </c>
    </row>
    <row r="409" ht="33.75" hidden="1" spans="1:14">
      <c r="A409" s="18"/>
      <c r="B409" s="18" t="s">
        <v>76</v>
      </c>
      <c r="C409" s="230" t="s">
        <v>1548</v>
      </c>
      <c r="D409" s="231" t="s">
        <v>547</v>
      </c>
      <c r="E409" s="231" t="s">
        <v>1549</v>
      </c>
      <c r="F409" s="232" t="s">
        <v>63</v>
      </c>
      <c r="G409" s="233" t="s">
        <v>1550</v>
      </c>
      <c r="H409" s="763" t="s">
        <v>549</v>
      </c>
      <c r="I409" s="266" t="s">
        <v>1129</v>
      </c>
      <c r="J409" s="231">
        <v>114</v>
      </c>
      <c r="K409" s="249">
        <v>1</v>
      </c>
      <c r="L409" s="18">
        <v>2</v>
      </c>
      <c r="M409" s="92">
        <f t="shared" si="9"/>
        <v>117</v>
      </c>
      <c r="N409" s="18" t="s">
        <v>987</v>
      </c>
    </row>
    <row r="410" ht="33.75" hidden="1" spans="1:14">
      <c r="A410" s="18">
        <v>277</v>
      </c>
      <c r="B410" s="18" t="s">
        <v>59</v>
      </c>
      <c r="C410" s="230" t="s">
        <v>1551</v>
      </c>
      <c r="D410" s="231" t="s">
        <v>1552</v>
      </c>
      <c r="E410" s="231" t="s">
        <v>1553</v>
      </c>
      <c r="F410" s="232" t="s">
        <v>148</v>
      </c>
      <c r="G410" s="233" t="s">
        <v>1133</v>
      </c>
      <c r="H410" s="234" t="s">
        <v>1554</v>
      </c>
      <c r="I410" s="266" t="s">
        <v>1129</v>
      </c>
      <c r="J410" s="231">
        <v>114</v>
      </c>
      <c r="K410" s="249">
        <v>2</v>
      </c>
      <c r="L410" s="18">
        <v>2</v>
      </c>
      <c r="M410" s="92">
        <f t="shared" si="9"/>
        <v>118</v>
      </c>
      <c r="N410" s="18" t="s">
        <v>987</v>
      </c>
    </row>
    <row r="411" ht="45" hidden="1" spans="1:14">
      <c r="A411" s="18">
        <v>145</v>
      </c>
      <c r="B411" s="18" t="s">
        <v>44</v>
      </c>
      <c r="C411" s="230" t="s">
        <v>882</v>
      </c>
      <c r="D411" s="231" t="s">
        <v>883</v>
      </c>
      <c r="E411" s="231" t="s">
        <v>884</v>
      </c>
      <c r="F411" s="232" t="s">
        <v>704</v>
      </c>
      <c r="G411" s="233" t="s">
        <v>885</v>
      </c>
      <c r="H411" s="234" t="s">
        <v>1555</v>
      </c>
      <c r="I411" s="266" t="s">
        <v>1556</v>
      </c>
      <c r="J411" s="231">
        <v>193</v>
      </c>
      <c r="K411" s="249">
        <v>2</v>
      </c>
      <c r="L411" s="18">
        <v>1</v>
      </c>
      <c r="M411" s="92">
        <f t="shared" si="9"/>
        <v>196</v>
      </c>
      <c r="N411" s="18" t="s">
        <v>987</v>
      </c>
    </row>
    <row r="412" ht="22.5" hidden="1" spans="1:14">
      <c r="A412" s="18">
        <v>110</v>
      </c>
      <c r="B412" s="18" t="s">
        <v>76</v>
      </c>
      <c r="C412" s="230" t="s">
        <v>1557</v>
      </c>
      <c r="D412" s="231" t="s">
        <v>1558</v>
      </c>
      <c r="E412" s="231" t="s">
        <v>1559</v>
      </c>
      <c r="F412" s="232" t="s">
        <v>129</v>
      </c>
      <c r="G412" s="233" t="s">
        <v>761</v>
      </c>
      <c r="H412" s="234" t="s">
        <v>1560</v>
      </c>
      <c r="I412" s="266" t="s">
        <v>1015</v>
      </c>
      <c r="J412" s="231">
        <v>52</v>
      </c>
      <c r="K412" s="249">
        <v>1</v>
      </c>
      <c r="L412" s="18">
        <v>2</v>
      </c>
      <c r="M412" s="92">
        <f t="shared" si="9"/>
        <v>55</v>
      </c>
      <c r="N412" s="18" t="s">
        <v>987</v>
      </c>
    </row>
    <row r="413" ht="45" hidden="1" spans="1:14">
      <c r="A413" s="18">
        <v>75</v>
      </c>
      <c r="B413" s="18" t="s">
        <v>68</v>
      </c>
      <c r="C413" s="230" t="s">
        <v>1561</v>
      </c>
      <c r="D413" s="231" t="s">
        <v>1562</v>
      </c>
      <c r="E413" s="231" t="s">
        <v>1563</v>
      </c>
      <c r="F413" s="232" t="s">
        <v>1564</v>
      </c>
      <c r="G413" s="233" t="s">
        <v>176</v>
      </c>
      <c r="H413" s="234" t="s">
        <v>1565</v>
      </c>
      <c r="I413" s="266" t="s">
        <v>1566</v>
      </c>
      <c r="J413" s="231">
        <v>190</v>
      </c>
      <c r="K413" s="249">
        <v>2</v>
      </c>
      <c r="L413" s="18">
        <v>3</v>
      </c>
      <c r="M413" s="92">
        <f t="shared" si="9"/>
        <v>195</v>
      </c>
      <c r="N413" s="18" t="s">
        <v>987</v>
      </c>
    </row>
    <row r="414" hidden="1" spans="1:14">
      <c r="A414" s="18">
        <v>24</v>
      </c>
      <c r="B414" s="18" t="s">
        <v>44</v>
      </c>
      <c r="C414" s="230" t="s">
        <v>1567</v>
      </c>
      <c r="D414" s="231" t="s">
        <v>1568</v>
      </c>
      <c r="E414" s="231" t="s">
        <v>1569</v>
      </c>
      <c r="F414" s="232" t="s">
        <v>161</v>
      </c>
      <c r="G414" s="233" t="s">
        <v>1570</v>
      </c>
      <c r="H414" s="234" t="s">
        <v>1571</v>
      </c>
      <c r="I414" s="266" t="s">
        <v>1209</v>
      </c>
      <c r="J414" s="231">
        <v>32</v>
      </c>
      <c r="K414" s="249">
        <v>1</v>
      </c>
      <c r="L414" s="18">
        <v>2</v>
      </c>
      <c r="M414" s="92">
        <f t="shared" si="9"/>
        <v>35</v>
      </c>
      <c r="N414" s="18" t="s">
        <v>987</v>
      </c>
    </row>
    <row r="415" ht="22.5" hidden="1" spans="1:15">
      <c r="A415" s="18">
        <v>74</v>
      </c>
      <c r="B415" s="18" t="s">
        <v>68</v>
      </c>
      <c r="C415" s="230" t="s">
        <v>1572</v>
      </c>
      <c r="D415" s="231" t="s">
        <v>140</v>
      </c>
      <c r="E415" s="231" t="s">
        <v>141</v>
      </c>
      <c r="F415" s="231" t="s">
        <v>243</v>
      </c>
      <c r="G415" s="231" t="s">
        <v>1573</v>
      </c>
      <c r="H415" s="759" t="s">
        <v>144</v>
      </c>
      <c r="I415" s="266" t="s">
        <v>1058</v>
      </c>
      <c r="J415" s="231">
        <v>75</v>
      </c>
      <c r="K415" s="249">
        <v>1</v>
      </c>
      <c r="L415" s="18">
        <v>2</v>
      </c>
      <c r="M415" s="92">
        <f t="shared" si="9"/>
        <v>78</v>
      </c>
      <c r="N415" s="18" t="s">
        <v>987</v>
      </c>
      <c r="O415" s="1" t="s">
        <v>114</v>
      </c>
    </row>
    <row r="416" ht="22.5" hidden="1" spans="1:15">
      <c r="A416" s="18">
        <v>70</v>
      </c>
      <c r="B416" s="18" t="s">
        <v>68</v>
      </c>
      <c r="C416" s="230" t="s">
        <v>1572</v>
      </c>
      <c r="D416" s="231" t="s">
        <v>1574</v>
      </c>
      <c r="E416" s="231" t="s">
        <v>1575</v>
      </c>
      <c r="F416" s="231" t="s">
        <v>243</v>
      </c>
      <c r="G416" s="231" t="s">
        <v>1573</v>
      </c>
      <c r="H416" s="231" t="s">
        <v>1576</v>
      </c>
      <c r="I416" s="266" t="s">
        <v>1058</v>
      </c>
      <c r="J416" s="231">
        <v>75</v>
      </c>
      <c r="K416" s="249">
        <v>1</v>
      </c>
      <c r="L416" s="18">
        <v>2</v>
      </c>
      <c r="M416" s="92">
        <f t="shared" si="9"/>
        <v>78</v>
      </c>
      <c r="N416" s="18" t="s">
        <v>987</v>
      </c>
      <c r="O416" s="1" t="s">
        <v>114</v>
      </c>
    </row>
    <row r="417" ht="22.5" hidden="1" spans="1:14">
      <c r="A417" s="18">
        <v>44</v>
      </c>
      <c r="B417" s="18" t="s">
        <v>44</v>
      </c>
      <c r="C417" s="230" t="s">
        <v>1577</v>
      </c>
      <c r="D417" s="259" t="s">
        <v>1578</v>
      </c>
      <c r="E417" s="259" t="s">
        <v>1579</v>
      </c>
      <c r="F417" s="260" t="s">
        <v>15</v>
      </c>
      <c r="G417" s="154">
        <v>2019</v>
      </c>
      <c r="H417" s="259" t="s">
        <v>1580</v>
      </c>
      <c r="I417" s="266" t="s">
        <v>1581</v>
      </c>
      <c r="J417" s="231">
        <v>61</v>
      </c>
      <c r="K417" s="249">
        <v>1</v>
      </c>
      <c r="L417" s="18">
        <v>3</v>
      </c>
      <c r="M417" s="92">
        <f t="shared" si="9"/>
        <v>65</v>
      </c>
      <c r="N417" s="18" t="s">
        <v>987</v>
      </c>
    </row>
    <row r="418" ht="36" hidden="1" spans="1:14">
      <c r="A418" s="18">
        <v>43</v>
      </c>
      <c r="B418" s="18" t="s">
        <v>44</v>
      </c>
      <c r="C418" s="230" t="s">
        <v>1582</v>
      </c>
      <c r="D418" s="259" t="s">
        <v>1583</v>
      </c>
      <c r="E418" s="259" t="s">
        <v>1584</v>
      </c>
      <c r="F418" s="260" t="s">
        <v>15</v>
      </c>
      <c r="G418" s="154">
        <v>2018</v>
      </c>
      <c r="H418" s="259" t="s">
        <v>1585</v>
      </c>
      <c r="I418" s="266" t="s">
        <v>1129</v>
      </c>
      <c r="J418" s="231">
        <v>114</v>
      </c>
      <c r="K418" s="249">
        <v>1</v>
      </c>
      <c r="L418" s="18">
        <v>2</v>
      </c>
      <c r="M418" s="92">
        <f t="shared" si="9"/>
        <v>117</v>
      </c>
      <c r="N418" s="18" t="s">
        <v>987</v>
      </c>
    </row>
    <row r="419" hidden="1" spans="1:14">
      <c r="A419" s="18">
        <v>18</v>
      </c>
      <c r="B419" s="18" t="s">
        <v>76</v>
      </c>
      <c r="C419" s="230" t="s">
        <v>1586</v>
      </c>
      <c r="D419" s="231" t="s">
        <v>1587</v>
      </c>
      <c r="E419" s="231" t="s">
        <v>1588</v>
      </c>
      <c r="F419" s="232" t="s">
        <v>129</v>
      </c>
      <c r="G419" s="233" t="s">
        <v>1589</v>
      </c>
      <c r="H419" s="234" t="s">
        <v>1590</v>
      </c>
      <c r="I419" s="266" t="s">
        <v>1017</v>
      </c>
      <c r="J419" s="231">
        <v>25</v>
      </c>
      <c r="K419" s="249">
        <v>1</v>
      </c>
      <c r="L419" s="18">
        <v>2</v>
      </c>
      <c r="M419" s="92">
        <f t="shared" si="9"/>
        <v>28</v>
      </c>
      <c r="N419" s="18" t="s">
        <v>987</v>
      </c>
    </row>
    <row r="420" hidden="1" spans="1:14">
      <c r="A420" s="18">
        <v>51</v>
      </c>
      <c r="B420" s="18" t="s">
        <v>44</v>
      </c>
      <c r="C420" s="230" t="s">
        <v>1591</v>
      </c>
      <c r="D420" s="243" t="s">
        <v>1591</v>
      </c>
      <c r="E420" s="231" t="s">
        <v>1592</v>
      </c>
      <c r="F420" s="232" t="s">
        <v>15</v>
      </c>
      <c r="G420" s="233" t="s">
        <v>1593</v>
      </c>
      <c r="H420" s="234" t="s">
        <v>1594</v>
      </c>
      <c r="I420" s="266" t="s">
        <v>1010</v>
      </c>
      <c r="J420" s="231">
        <v>33</v>
      </c>
      <c r="K420" s="249">
        <v>1</v>
      </c>
      <c r="L420" s="18">
        <v>2</v>
      </c>
      <c r="M420" s="92">
        <f t="shared" si="9"/>
        <v>36</v>
      </c>
      <c r="N420" s="18" t="s">
        <v>987</v>
      </c>
    </row>
    <row r="421" ht="56.25" hidden="1" spans="1:14">
      <c r="A421" s="18">
        <v>336</v>
      </c>
      <c r="B421" s="18" t="s">
        <v>59</v>
      </c>
      <c r="C421" s="282" t="s">
        <v>1595</v>
      </c>
      <c r="D421" s="240" t="s">
        <v>1596</v>
      </c>
      <c r="E421" s="50" t="s">
        <v>1597</v>
      </c>
      <c r="F421" s="283" t="s">
        <v>1598</v>
      </c>
      <c r="G421" s="284">
        <v>43617</v>
      </c>
      <c r="H421" s="50" t="s">
        <v>1599</v>
      </c>
      <c r="I421" s="297" t="s">
        <v>1600</v>
      </c>
      <c r="J421" s="208">
        <v>178</v>
      </c>
      <c r="K421" s="64">
        <v>1</v>
      </c>
      <c r="L421" s="18">
        <v>11</v>
      </c>
      <c r="M421" s="92">
        <f t="shared" si="9"/>
        <v>190</v>
      </c>
      <c r="N421" s="18" t="s">
        <v>1601</v>
      </c>
    </row>
    <row r="422" ht="22.5" hidden="1" spans="1:14">
      <c r="A422" s="18">
        <v>282</v>
      </c>
      <c r="B422" s="18" t="s">
        <v>68</v>
      </c>
      <c r="C422" s="282" t="s">
        <v>1602</v>
      </c>
      <c r="D422" s="240" t="s">
        <v>1603</v>
      </c>
      <c r="E422" s="50" t="s">
        <v>1604</v>
      </c>
      <c r="F422" s="285" t="s">
        <v>223</v>
      </c>
      <c r="G422" s="286" t="s">
        <v>1605</v>
      </c>
      <c r="H422" s="286" t="s">
        <v>1606</v>
      </c>
      <c r="I422" s="297" t="s">
        <v>1607</v>
      </c>
      <c r="J422" s="208">
        <v>108</v>
      </c>
      <c r="K422" s="64">
        <v>3</v>
      </c>
      <c r="L422" s="18">
        <v>5</v>
      </c>
      <c r="M422" s="92">
        <f t="shared" ref="M422:M453" si="10">L422+K422+J422</f>
        <v>116</v>
      </c>
      <c r="N422" s="18" t="s">
        <v>1601</v>
      </c>
    </row>
    <row r="423" ht="45" hidden="1" spans="1:14">
      <c r="A423" s="18">
        <v>191</v>
      </c>
      <c r="B423" s="18" t="s">
        <v>76</v>
      </c>
      <c r="C423" s="282" t="s">
        <v>1608</v>
      </c>
      <c r="D423" s="239" t="s">
        <v>1609</v>
      </c>
      <c r="E423" s="50" t="s">
        <v>1610</v>
      </c>
      <c r="F423" s="285" t="s">
        <v>129</v>
      </c>
      <c r="G423" s="286" t="s">
        <v>1611</v>
      </c>
      <c r="H423" s="286" t="s">
        <v>1612</v>
      </c>
      <c r="I423" s="223" t="s">
        <v>1613</v>
      </c>
      <c r="J423" s="208">
        <v>287</v>
      </c>
      <c r="K423" s="64">
        <v>9</v>
      </c>
      <c r="L423" s="18">
        <v>5</v>
      </c>
      <c r="M423" s="92">
        <f t="shared" si="10"/>
        <v>301</v>
      </c>
      <c r="N423" s="18" t="s">
        <v>1601</v>
      </c>
    </row>
    <row r="424" ht="45" hidden="1" spans="1:14">
      <c r="A424" s="18">
        <v>291</v>
      </c>
      <c r="B424" s="18" t="s">
        <v>68</v>
      </c>
      <c r="C424" s="282" t="s">
        <v>1614</v>
      </c>
      <c r="D424" s="240" t="s">
        <v>1615</v>
      </c>
      <c r="E424" s="50" t="s">
        <v>1616</v>
      </c>
      <c r="F424" s="283" t="s">
        <v>223</v>
      </c>
      <c r="G424" s="287" t="s">
        <v>1617</v>
      </c>
      <c r="H424" s="283" t="s">
        <v>1618</v>
      </c>
      <c r="I424" s="297" t="s">
        <v>1619</v>
      </c>
      <c r="J424" s="208">
        <v>168</v>
      </c>
      <c r="K424" s="64">
        <v>5</v>
      </c>
      <c r="L424" s="18">
        <v>5</v>
      </c>
      <c r="M424" s="92">
        <f t="shared" si="10"/>
        <v>178</v>
      </c>
      <c r="N424" s="18" t="s">
        <v>1601</v>
      </c>
    </row>
    <row r="425" ht="22.5" hidden="1" spans="1:14">
      <c r="A425" s="18">
        <v>268</v>
      </c>
      <c r="B425" s="18" t="s">
        <v>59</v>
      </c>
      <c r="C425" s="288" t="s">
        <v>1620</v>
      </c>
      <c r="D425" s="240"/>
      <c r="E425" s="50"/>
      <c r="F425" s="283"/>
      <c r="G425" s="287"/>
      <c r="H425" s="283"/>
      <c r="I425" s="297" t="s">
        <v>1621</v>
      </c>
      <c r="J425" s="50">
        <v>107</v>
      </c>
      <c r="K425" s="64">
        <v>3</v>
      </c>
      <c r="L425" s="18">
        <v>2</v>
      </c>
      <c r="M425" s="92">
        <f t="shared" si="10"/>
        <v>112</v>
      </c>
      <c r="N425" s="18" t="s">
        <v>1601</v>
      </c>
    </row>
    <row r="426" hidden="1" spans="1:14">
      <c r="A426" s="18"/>
      <c r="B426" s="18" t="s">
        <v>68</v>
      </c>
      <c r="C426" s="282" t="s">
        <v>1622</v>
      </c>
      <c r="D426" s="240"/>
      <c r="E426" s="50"/>
      <c r="F426" s="283"/>
      <c r="G426" s="287"/>
      <c r="H426" s="283"/>
      <c r="I426" s="297" t="s">
        <v>1623</v>
      </c>
      <c r="J426" s="298">
        <v>91</v>
      </c>
      <c r="K426" s="64">
        <v>3</v>
      </c>
      <c r="L426" s="18">
        <v>0</v>
      </c>
      <c r="M426" s="18">
        <f t="shared" si="10"/>
        <v>94</v>
      </c>
      <c r="N426" s="18" t="s">
        <v>1601</v>
      </c>
    </row>
    <row r="427" s="4" customFormat="1" ht="22.5" hidden="1" spans="1:14">
      <c r="A427" s="103"/>
      <c r="B427" s="103"/>
      <c r="C427" s="289" t="s">
        <v>1624</v>
      </c>
      <c r="D427" s="290" t="s">
        <v>1625</v>
      </c>
      <c r="E427" s="290"/>
      <c r="F427" s="290"/>
      <c r="G427" s="290"/>
      <c r="H427" s="290"/>
      <c r="I427" s="290" t="s">
        <v>1621</v>
      </c>
      <c r="J427" s="299"/>
      <c r="K427" s="84"/>
      <c r="L427" s="103"/>
      <c r="M427" s="18">
        <f t="shared" si="10"/>
        <v>0</v>
      </c>
      <c r="N427" s="103" t="s">
        <v>1601</v>
      </c>
    </row>
    <row r="428" ht="22.5" hidden="1" spans="1:14">
      <c r="A428" s="18">
        <v>283</v>
      </c>
      <c r="B428" s="18" t="s">
        <v>68</v>
      </c>
      <c r="C428" s="282" t="s">
        <v>1626</v>
      </c>
      <c r="D428" s="240" t="s">
        <v>1627</v>
      </c>
      <c r="E428" s="50" t="s">
        <v>1628</v>
      </c>
      <c r="F428" s="285" t="s">
        <v>223</v>
      </c>
      <c r="G428" s="50" t="s">
        <v>1629</v>
      </c>
      <c r="H428" s="286" t="s">
        <v>1630</v>
      </c>
      <c r="I428" s="297" t="s">
        <v>1631</v>
      </c>
      <c r="J428" s="50">
        <v>122</v>
      </c>
      <c r="K428" s="50">
        <v>4</v>
      </c>
      <c r="L428" s="18">
        <v>3</v>
      </c>
      <c r="M428" s="92">
        <f t="shared" si="10"/>
        <v>129</v>
      </c>
      <c r="N428" s="18" t="s">
        <v>1601</v>
      </c>
    </row>
    <row r="429" ht="22.5" hidden="1" spans="1:14">
      <c r="A429" s="18">
        <v>260</v>
      </c>
      <c r="B429" s="18" t="s">
        <v>59</v>
      </c>
      <c r="C429" s="288" t="s">
        <v>1632</v>
      </c>
      <c r="D429" s="240" t="s">
        <v>1633</v>
      </c>
      <c r="E429" s="50" t="s">
        <v>1634</v>
      </c>
      <c r="F429" s="283" t="s">
        <v>1598</v>
      </c>
      <c r="G429" s="284">
        <v>43497</v>
      </c>
      <c r="H429" s="50" t="s">
        <v>1635</v>
      </c>
      <c r="I429" s="297" t="s">
        <v>1636</v>
      </c>
      <c r="J429" s="50">
        <v>171</v>
      </c>
      <c r="K429" s="50">
        <v>6</v>
      </c>
      <c r="L429" s="18">
        <v>3</v>
      </c>
      <c r="M429" s="92">
        <f t="shared" si="10"/>
        <v>180</v>
      </c>
      <c r="N429" s="18" t="s">
        <v>1601</v>
      </c>
    </row>
    <row r="430" ht="33.75" hidden="1" spans="1:14">
      <c r="A430" s="18">
        <v>260</v>
      </c>
      <c r="B430" s="18" t="s">
        <v>59</v>
      </c>
      <c r="C430" s="291" t="s">
        <v>1637</v>
      </c>
      <c r="D430" s="240"/>
      <c r="E430" s="50"/>
      <c r="F430" s="283"/>
      <c r="G430" s="284"/>
      <c r="H430" s="50"/>
      <c r="I430" s="297" t="s">
        <v>1638</v>
      </c>
      <c r="J430" s="50">
        <v>88</v>
      </c>
      <c r="K430" s="50">
        <v>3</v>
      </c>
      <c r="L430" s="18">
        <v>2</v>
      </c>
      <c r="M430" s="92">
        <f t="shared" si="10"/>
        <v>93</v>
      </c>
      <c r="N430" s="18" t="s">
        <v>1601</v>
      </c>
    </row>
    <row r="431" hidden="1" spans="1:14">
      <c r="A431" s="18">
        <v>210</v>
      </c>
      <c r="B431" s="18" t="s">
        <v>68</v>
      </c>
      <c r="C431" s="288" t="s">
        <v>1639</v>
      </c>
      <c r="D431" s="240" t="s">
        <v>1640</v>
      </c>
      <c r="E431" s="50" t="s">
        <v>1641</v>
      </c>
      <c r="F431" s="283" t="s">
        <v>1642</v>
      </c>
      <c r="G431" s="50" t="s">
        <v>814</v>
      </c>
      <c r="H431" s="50" t="s">
        <v>1643</v>
      </c>
      <c r="I431" s="300" t="s">
        <v>1644</v>
      </c>
      <c r="J431" s="301">
        <v>24</v>
      </c>
      <c r="K431" s="50">
        <v>1</v>
      </c>
      <c r="L431" s="18">
        <v>2</v>
      </c>
      <c r="M431" s="92">
        <f t="shared" si="10"/>
        <v>27</v>
      </c>
      <c r="N431" s="18" t="s">
        <v>1601</v>
      </c>
    </row>
    <row r="432" hidden="1" spans="1:14">
      <c r="A432" s="18">
        <v>247</v>
      </c>
      <c r="B432" s="18" t="s">
        <v>59</v>
      </c>
      <c r="C432" s="282" t="s">
        <v>994</v>
      </c>
      <c r="D432" s="240" t="s">
        <v>1645</v>
      </c>
      <c r="E432" s="50" t="s">
        <v>1646</v>
      </c>
      <c r="F432" s="283" t="s">
        <v>1647</v>
      </c>
      <c r="G432" s="50" t="s">
        <v>1648</v>
      </c>
      <c r="H432" s="50" t="s">
        <v>1649</v>
      </c>
      <c r="I432" s="297" t="s">
        <v>1607</v>
      </c>
      <c r="J432" s="50">
        <v>108</v>
      </c>
      <c r="K432" s="50">
        <v>3</v>
      </c>
      <c r="L432" s="18">
        <v>3</v>
      </c>
      <c r="M432" s="92">
        <f t="shared" si="10"/>
        <v>114</v>
      </c>
      <c r="N432" s="18" t="s">
        <v>1601</v>
      </c>
    </row>
    <row r="433" hidden="1" spans="1:14">
      <c r="A433" s="18">
        <v>247</v>
      </c>
      <c r="B433" s="18" t="s">
        <v>59</v>
      </c>
      <c r="C433" s="292" t="s">
        <v>1650</v>
      </c>
      <c r="D433" s="240"/>
      <c r="E433" s="50"/>
      <c r="F433" s="283"/>
      <c r="G433" s="50"/>
      <c r="H433" s="50"/>
      <c r="I433" s="300" t="s">
        <v>1651</v>
      </c>
      <c r="J433" s="301">
        <v>32</v>
      </c>
      <c r="K433" s="50">
        <v>1</v>
      </c>
      <c r="L433" s="18">
        <v>1</v>
      </c>
      <c r="M433" s="92">
        <f t="shared" si="10"/>
        <v>34</v>
      </c>
      <c r="N433" s="18" t="s">
        <v>1601</v>
      </c>
    </row>
    <row r="434" ht="33.75" hidden="1" spans="1:14">
      <c r="A434" s="18">
        <v>285</v>
      </c>
      <c r="B434" s="18" t="s">
        <v>68</v>
      </c>
      <c r="C434" s="282" t="s">
        <v>1652</v>
      </c>
      <c r="D434" s="240" t="s">
        <v>1653</v>
      </c>
      <c r="E434" s="50" t="s">
        <v>1654</v>
      </c>
      <c r="F434" s="283" t="s">
        <v>223</v>
      </c>
      <c r="G434" s="293" t="s">
        <v>1655</v>
      </c>
      <c r="H434" s="50" t="s">
        <v>1656</v>
      </c>
      <c r="I434" s="297" t="s">
        <v>1657</v>
      </c>
      <c r="J434" s="50">
        <v>239</v>
      </c>
      <c r="K434" s="50">
        <v>7</v>
      </c>
      <c r="L434" s="18">
        <v>5</v>
      </c>
      <c r="M434" s="92">
        <f t="shared" si="10"/>
        <v>251</v>
      </c>
      <c r="N434" s="18" t="s">
        <v>1601</v>
      </c>
    </row>
    <row r="435" ht="56.25" hidden="1" spans="1:14">
      <c r="A435" s="18">
        <v>252</v>
      </c>
      <c r="B435" s="18" t="s">
        <v>59</v>
      </c>
      <c r="C435" s="288" t="s">
        <v>1658</v>
      </c>
      <c r="D435" s="240" t="s">
        <v>1659</v>
      </c>
      <c r="E435" s="50" t="s">
        <v>1660</v>
      </c>
      <c r="F435" s="283" t="s">
        <v>223</v>
      </c>
      <c r="G435" s="50" t="s">
        <v>1661</v>
      </c>
      <c r="H435" s="50" t="s">
        <v>1662</v>
      </c>
      <c r="I435" s="297" t="s">
        <v>1663</v>
      </c>
      <c r="J435" s="50">
        <v>297</v>
      </c>
      <c r="K435" s="50">
        <v>10</v>
      </c>
      <c r="L435" s="18">
        <v>3</v>
      </c>
      <c r="M435" s="92">
        <f t="shared" si="10"/>
        <v>310</v>
      </c>
      <c r="N435" s="18" t="s">
        <v>1601</v>
      </c>
    </row>
    <row r="436" ht="78.75" hidden="1" spans="1:14">
      <c r="A436" s="18">
        <v>252</v>
      </c>
      <c r="B436" s="18" t="s">
        <v>59</v>
      </c>
      <c r="C436" s="288" t="s">
        <v>1664</v>
      </c>
      <c r="D436" s="240"/>
      <c r="E436" s="50"/>
      <c r="F436" s="283"/>
      <c r="G436" s="50"/>
      <c r="H436" s="50"/>
      <c r="I436" s="297" t="s">
        <v>1665</v>
      </c>
      <c r="J436" s="50">
        <v>162</v>
      </c>
      <c r="K436" s="50">
        <v>7</v>
      </c>
      <c r="L436" s="18">
        <v>3</v>
      </c>
      <c r="M436" s="92">
        <f t="shared" si="10"/>
        <v>172</v>
      </c>
      <c r="N436" s="18" t="s">
        <v>1601</v>
      </c>
    </row>
    <row r="437" hidden="1" spans="1:14">
      <c r="A437" s="18">
        <v>280</v>
      </c>
      <c r="B437" s="18" t="s">
        <v>68</v>
      </c>
      <c r="C437" s="292" t="s">
        <v>1666</v>
      </c>
      <c r="D437" s="240" t="s">
        <v>1667</v>
      </c>
      <c r="E437" s="50" t="s">
        <v>1668</v>
      </c>
      <c r="F437" s="283" t="s">
        <v>1642</v>
      </c>
      <c r="G437" s="50" t="s">
        <v>1669</v>
      </c>
      <c r="H437" s="50" t="s">
        <v>1670</v>
      </c>
      <c r="I437" s="302" t="s">
        <v>1651</v>
      </c>
      <c r="J437" s="301">
        <v>32</v>
      </c>
      <c r="K437" s="50">
        <v>1</v>
      </c>
      <c r="L437" s="18">
        <v>2</v>
      </c>
      <c r="M437" s="92">
        <f t="shared" si="10"/>
        <v>35</v>
      </c>
      <c r="N437" s="18" t="s">
        <v>1601</v>
      </c>
    </row>
    <row r="438" s="4" customFormat="1" hidden="1" spans="1:14">
      <c r="A438" s="103"/>
      <c r="B438" s="103"/>
      <c r="C438" s="289" t="s">
        <v>1671</v>
      </c>
      <c r="D438" s="290" t="s">
        <v>1672</v>
      </c>
      <c r="E438" s="290"/>
      <c r="F438" s="290"/>
      <c r="G438" s="290"/>
      <c r="H438" s="290"/>
      <c r="I438" s="299" t="s">
        <v>1673</v>
      </c>
      <c r="J438" s="299"/>
      <c r="K438" s="290"/>
      <c r="L438" s="103"/>
      <c r="M438" s="18">
        <f t="shared" si="10"/>
        <v>0</v>
      </c>
      <c r="N438" s="103" t="s">
        <v>1601</v>
      </c>
    </row>
    <row r="439" s="4" customFormat="1" hidden="1" spans="1:14">
      <c r="A439" s="103"/>
      <c r="B439" s="103"/>
      <c r="C439" s="289"/>
      <c r="D439" s="290"/>
      <c r="E439" s="290"/>
      <c r="F439" s="290"/>
      <c r="G439" s="290"/>
      <c r="H439" s="290"/>
      <c r="I439" s="290" t="s">
        <v>1674</v>
      </c>
      <c r="J439" s="290"/>
      <c r="K439" s="290"/>
      <c r="L439" s="103"/>
      <c r="M439" s="18">
        <f t="shared" si="10"/>
        <v>0</v>
      </c>
      <c r="N439" s="103" t="s">
        <v>1601</v>
      </c>
    </row>
    <row r="440" ht="33.75" hidden="1" spans="1:14">
      <c r="A440" s="18">
        <v>284</v>
      </c>
      <c r="B440" s="18" t="s">
        <v>68</v>
      </c>
      <c r="C440" s="282" t="s">
        <v>1675</v>
      </c>
      <c r="D440" s="240" t="s">
        <v>1676</v>
      </c>
      <c r="E440" s="50" t="s">
        <v>1677</v>
      </c>
      <c r="F440" s="283" t="s">
        <v>223</v>
      </c>
      <c r="G440" s="50" t="s">
        <v>1605</v>
      </c>
      <c r="H440" s="50" t="s">
        <v>1678</v>
      </c>
      <c r="I440" s="297" t="s">
        <v>1657</v>
      </c>
      <c r="J440" s="50">
        <v>239</v>
      </c>
      <c r="K440" s="50">
        <v>7</v>
      </c>
      <c r="L440" s="18">
        <v>5</v>
      </c>
      <c r="M440" s="92">
        <f t="shared" si="10"/>
        <v>251</v>
      </c>
      <c r="N440" s="18" t="s">
        <v>1601</v>
      </c>
    </row>
    <row r="441" ht="22.5" hidden="1" spans="1:14">
      <c r="A441" s="18">
        <v>199</v>
      </c>
      <c r="B441" s="18" t="s">
        <v>76</v>
      </c>
      <c r="C441" s="288" t="s">
        <v>1679</v>
      </c>
      <c r="D441" s="240" t="s">
        <v>1680</v>
      </c>
      <c r="E441" s="50" t="s">
        <v>1681</v>
      </c>
      <c r="F441" s="283" t="s">
        <v>1682</v>
      </c>
      <c r="G441" s="284">
        <v>42217</v>
      </c>
      <c r="H441" s="286" t="s">
        <v>1683</v>
      </c>
      <c r="I441" s="297" t="s">
        <v>1684</v>
      </c>
      <c r="J441" s="50">
        <v>28</v>
      </c>
      <c r="K441" s="50">
        <v>1</v>
      </c>
      <c r="L441" s="18">
        <v>3</v>
      </c>
      <c r="M441" s="92">
        <f t="shared" si="10"/>
        <v>32</v>
      </c>
      <c r="N441" s="18" t="s">
        <v>1601</v>
      </c>
    </row>
    <row r="442" s="4" customFormat="1" ht="33.75" hidden="1" spans="1:14">
      <c r="A442" s="103"/>
      <c r="B442" s="103"/>
      <c r="C442" s="289" t="s">
        <v>1685</v>
      </c>
      <c r="D442" s="179" t="s">
        <v>1686</v>
      </c>
      <c r="E442" s="179"/>
      <c r="F442" s="179"/>
      <c r="G442" s="179"/>
      <c r="H442" s="179"/>
      <c r="I442" s="290" t="s">
        <v>1687</v>
      </c>
      <c r="J442" s="290">
        <v>128</v>
      </c>
      <c r="K442" s="290"/>
      <c r="L442" s="103"/>
      <c r="M442" s="18">
        <f t="shared" si="10"/>
        <v>128</v>
      </c>
      <c r="N442" s="103" t="s">
        <v>1601</v>
      </c>
    </row>
    <row r="443" ht="56.25" hidden="1" spans="1:14">
      <c r="A443" s="18">
        <v>327</v>
      </c>
      <c r="B443" s="18" t="s">
        <v>59</v>
      </c>
      <c r="C443" s="282" t="s">
        <v>1688</v>
      </c>
      <c r="D443" s="294" t="s">
        <v>1689</v>
      </c>
      <c r="E443" s="287" t="s">
        <v>1690</v>
      </c>
      <c r="F443" s="295" t="s">
        <v>223</v>
      </c>
      <c r="G443" s="50" t="s">
        <v>1655</v>
      </c>
      <c r="H443" s="50" t="s">
        <v>1691</v>
      </c>
      <c r="I443" s="297" t="s">
        <v>1692</v>
      </c>
      <c r="J443" s="303">
        <v>108</v>
      </c>
      <c r="K443" s="50">
        <v>5</v>
      </c>
      <c r="L443" s="18">
        <v>5</v>
      </c>
      <c r="M443" s="92">
        <f t="shared" si="10"/>
        <v>118</v>
      </c>
      <c r="N443" s="18" t="s">
        <v>1601</v>
      </c>
    </row>
    <row r="444" hidden="1" spans="1:14">
      <c r="A444" s="18">
        <v>211</v>
      </c>
      <c r="B444" s="18" t="s">
        <v>68</v>
      </c>
      <c r="C444" s="282" t="s">
        <v>1693</v>
      </c>
      <c r="D444" s="240" t="s">
        <v>1694</v>
      </c>
      <c r="E444" s="50" t="s">
        <v>1695</v>
      </c>
      <c r="F444" s="283" t="s">
        <v>1642</v>
      </c>
      <c r="G444" s="286" t="s">
        <v>814</v>
      </c>
      <c r="H444" s="50" t="s">
        <v>1696</v>
      </c>
      <c r="I444" s="297" t="s">
        <v>1697</v>
      </c>
      <c r="J444" s="303">
        <v>93</v>
      </c>
      <c r="K444" s="50">
        <v>3</v>
      </c>
      <c r="L444" s="18">
        <v>2</v>
      </c>
      <c r="M444" s="92">
        <f t="shared" si="10"/>
        <v>98</v>
      </c>
      <c r="N444" s="18" t="s">
        <v>1601</v>
      </c>
    </row>
    <row r="445" s="4" customFormat="1" hidden="1" spans="1:14">
      <c r="A445" s="103"/>
      <c r="B445" s="103"/>
      <c r="C445" s="289" t="s">
        <v>1698</v>
      </c>
      <c r="D445" s="290" t="s">
        <v>1699</v>
      </c>
      <c r="E445" s="290"/>
      <c r="F445" s="290"/>
      <c r="G445" s="290"/>
      <c r="H445" s="290"/>
      <c r="I445" s="299" t="s">
        <v>1700</v>
      </c>
      <c r="J445" s="299"/>
      <c r="K445" s="290"/>
      <c r="L445" s="103"/>
      <c r="M445" s="18">
        <f t="shared" si="10"/>
        <v>0</v>
      </c>
      <c r="N445" s="103" t="s">
        <v>1601</v>
      </c>
    </row>
    <row r="446" s="4" customFormat="1" hidden="1" spans="1:14">
      <c r="A446" s="103"/>
      <c r="B446" s="103"/>
      <c r="C446" s="289" t="s">
        <v>1701</v>
      </c>
      <c r="D446" s="290" t="s">
        <v>1699</v>
      </c>
      <c r="E446" s="290"/>
      <c r="F446" s="290"/>
      <c r="G446" s="290"/>
      <c r="H446" s="290"/>
      <c r="I446" s="290" t="s">
        <v>1702</v>
      </c>
      <c r="J446" s="290"/>
      <c r="K446" s="290"/>
      <c r="L446" s="103"/>
      <c r="M446" s="18">
        <f t="shared" si="10"/>
        <v>0</v>
      </c>
      <c r="N446" s="103" t="s">
        <v>1601</v>
      </c>
    </row>
    <row r="447" ht="33.75" hidden="1" spans="1:14">
      <c r="A447" s="18">
        <v>270</v>
      </c>
      <c r="B447" s="18" t="s">
        <v>59</v>
      </c>
      <c r="C447" s="282" t="s">
        <v>1703</v>
      </c>
      <c r="D447" s="240" t="s">
        <v>1704</v>
      </c>
      <c r="E447" s="50" t="s">
        <v>1705</v>
      </c>
      <c r="F447" s="283" t="s">
        <v>223</v>
      </c>
      <c r="G447" s="50" t="s">
        <v>1706</v>
      </c>
      <c r="H447" s="50" t="s">
        <v>1707</v>
      </c>
      <c r="I447" s="297" t="s">
        <v>1708</v>
      </c>
      <c r="J447" s="50">
        <v>94</v>
      </c>
      <c r="K447" s="50">
        <v>4</v>
      </c>
      <c r="L447" s="18">
        <v>3</v>
      </c>
      <c r="M447" s="92">
        <f t="shared" si="10"/>
        <v>101</v>
      </c>
      <c r="N447" s="18" t="s">
        <v>1601</v>
      </c>
    </row>
    <row r="448" ht="22.5" hidden="1" spans="1:14">
      <c r="A448" s="18">
        <v>269</v>
      </c>
      <c r="B448" s="18" t="s">
        <v>59</v>
      </c>
      <c r="C448" s="282" t="s">
        <v>1709</v>
      </c>
      <c r="D448" s="240" t="s">
        <v>1710</v>
      </c>
      <c r="E448" s="50" t="s">
        <v>1711</v>
      </c>
      <c r="F448" s="285" t="s">
        <v>223</v>
      </c>
      <c r="G448" s="50" t="s">
        <v>333</v>
      </c>
      <c r="H448" s="286" t="s">
        <v>1712</v>
      </c>
      <c r="I448" s="297" t="s">
        <v>1713</v>
      </c>
      <c r="J448" s="50">
        <v>75</v>
      </c>
      <c r="K448" s="50">
        <v>2</v>
      </c>
      <c r="L448" s="18">
        <v>3</v>
      </c>
      <c r="M448" s="92">
        <f t="shared" si="10"/>
        <v>80</v>
      </c>
      <c r="N448" s="18" t="s">
        <v>1601</v>
      </c>
    </row>
    <row r="449" ht="22.5" hidden="1" spans="1:14">
      <c r="A449" s="18">
        <v>194</v>
      </c>
      <c r="B449" s="18" t="s">
        <v>76</v>
      </c>
      <c r="C449" s="282" t="s">
        <v>1714</v>
      </c>
      <c r="D449" s="240" t="s">
        <v>1715</v>
      </c>
      <c r="E449" s="50" t="s">
        <v>1716</v>
      </c>
      <c r="F449" s="285" t="s">
        <v>129</v>
      </c>
      <c r="G449" s="279" t="s">
        <v>1717</v>
      </c>
      <c r="H449" s="304" t="s">
        <v>1718</v>
      </c>
      <c r="I449" s="297" t="s">
        <v>1719</v>
      </c>
      <c r="J449" s="303">
        <v>22</v>
      </c>
      <c r="K449" s="50">
        <v>1</v>
      </c>
      <c r="L449" s="18">
        <v>2</v>
      </c>
      <c r="M449" s="92">
        <f t="shared" si="10"/>
        <v>25</v>
      </c>
      <c r="N449" s="18" t="s">
        <v>1601</v>
      </c>
    </row>
    <row r="450" ht="24" hidden="1" spans="1:14">
      <c r="A450" s="18">
        <v>188</v>
      </c>
      <c r="B450" s="18" t="s">
        <v>68</v>
      </c>
      <c r="C450" s="282" t="s">
        <v>1720</v>
      </c>
      <c r="D450" s="305" t="s">
        <v>1721</v>
      </c>
      <c r="E450" s="306" t="s">
        <v>1722</v>
      </c>
      <c r="F450" s="307" t="s">
        <v>1723</v>
      </c>
      <c r="G450" s="306" t="s">
        <v>1724</v>
      </c>
      <c r="H450" s="308" t="s">
        <v>1725</v>
      </c>
      <c r="I450" s="297" t="s">
        <v>1674</v>
      </c>
      <c r="J450" s="50">
        <v>22</v>
      </c>
      <c r="K450" s="50">
        <v>1</v>
      </c>
      <c r="L450" s="18">
        <v>2</v>
      </c>
      <c r="M450" s="92">
        <f t="shared" si="10"/>
        <v>25</v>
      </c>
      <c r="N450" s="18" t="s">
        <v>1601</v>
      </c>
    </row>
    <row r="451" ht="33.75" hidden="1" spans="1:14">
      <c r="A451" s="18">
        <v>274</v>
      </c>
      <c r="B451" s="18" t="s">
        <v>59</v>
      </c>
      <c r="C451" s="282" t="s">
        <v>1726</v>
      </c>
      <c r="D451" s="240" t="s">
        <v>1727</v>
      </c>
      <c r="E451" s="50" t="s">
        <v>1728</v>
      </c>
      <c r="F451" s="309" t="s">
        <v>223</v>
      </c>
      <c r="G451" s="50" t="s">
        <v>1729</v>
      </c>
      <c r="H451" s="50" t="s">
        <v>1730</v>
      </c>
      <c r="I451" s="297" t="s">
        <v>1731</v>
      </c>
      <c r="J451" s="50">
        <v>145</v>
      </c>
      <c r="K451" s="50">
        <v>4</v>
      </c>
      <c r="L451" s="18">
        <v>2</v>
      </c>
      <c r="M451" s="92">
        <f t="shared" si="10"/>
        <v>151</v>
      </c>
      <c r="N451" s="18" t="s">
        <v>1601</v>
      </c>
    </row>
    <row r="452" hidden="1" spans="1:14">
      <c r="A452" s="18">
        <v>274</v>
      </c>
      <c r="B452" s="18" t="s">
        <v>59</v>
      </c>
      <c r="C452" s="282" t="s">
        <v>1732</v>
      </c>
      <c r="D452" s="240"/>
      <c r="E452" s="50"/>
      <c r="F452" s="309"/>
      <c r="G452" s="50"/>
      <c r="H452" s="50"/>
      <c r="I452" s="297" t="s">
        <v>1733</v>
      </c>
      <c r="J452" s="298">
        <v>24</v>
      </c>
      <c r="K452" s="50">
        <v>1</v>
      </c>
      <c r="L452" s="18">
        <v>2</v>
      </c>
      <c r="M452" s="92">
        <f t="shared" si="10"/>
        <v>27</v>
      </c>
      <c r="N452" s="18" t="s">
        <v>1601</v>
      </c>
    </row>
    <row r="453" hidden="1" spans="1:14">
      <c r="A453" s="18">
        <v>274</v>
      </c>
      <c r="B453" s="18" t="s">
        <v>59</v>
      </c>
      <c r="C453" s="310" t="s">
        <v>1734</v>
      </c>
      <c r="D453" s="240"/>
      <c r="E453" s="50"/>
      <c r="F453" s="309"/>
      <c r="G453" s="50"/>
      <c r="H453" s="50"/>
      <c r="I453" s="297" t="s">
        <v>1735</v>
      </c>
      <c r="J453" s="50">
        <v>26</v>
      </c>
      <c r="K453" s="50">
        <v>1</v>
      </c>
      <c r="L453" s="18">
        <v>2</v>
      </c>
      <c r="M453" s="92">
        <f t="shared" si="10"/>
        <v>29</v>
      </c>
      <c r="N453" s="18" t="s">
        <v>1601</v>
      </c>
    </row>
    <row r="454" s="4" customFormat="1" hidden="1" spans="1:14">
      <c r="A454" s="103"/>
      <c r="B454" s="103"/>
      <c r="C454" s="311" t="s">
        <v>1736</v>
      </c>
      <c r="D454" s="290" t="s">
        <v>1672</v>
      </c>
      <c r="E454" s="290"/>
      <c r="F454" s="290"/>
      <c r="G454" s="290"/>
      <c r="H454" s="290"/>
      <c r="I454" s="290" t="s">
        <v>1737</v>
      </c>
      <c r="J454" s="290"/>
      <c r="K454" s="290"/>
      <c r="L454" s="103"/>
      <c r="M454" s="18">
        <f t="shared" ref="M454:M485" si="11">L454+K454+J454</f>
        <v>0</v>
      </c>
      <c r="N454" s="103" t="s">
        <v>1601</v>
      </c>
    </row>
    <row r="455" s="1" customFormat="1" ht="22.5" hidden="1" spans="1:14">
      <c r="A455" s="46">
        <v>279</v>
      </c>
      <c r="B455" s="18" t="s">
        <v>309</v>
      </c>
      <c r="C455" s="288" t="s">
        <v>1738</v>
      </c>
      <c r="D455" s="240" t="s">
        <v>1739</v>
      </c>
      <c r="E455" s="50" t="s">
        <v>1740</v>
      </c>
      <c r="F455" s="285" t="s">
        <v>1741</v>
      </c>
      <c r="G455" s="312" t="s">
        <v>1742</v>
      </c>
      <c r="H455" s="286" t="s">
        <v>1743</v>
      </c>
      <c r="I455" s="297" t="s">
        <v>1744</v>
      </c>
      <c r="J455" s="303">
        <v>158</v>
      </c>
      <c r="K455" s="50">
        <v>5</v>
      </c>
      <c r="L455" s="46">
        <v>4</v>
      </c>
      <c r="M455" s="92">
        <f t="shared" si="11"/>
        <v>167</v>
      </c>
      <c r="N455" s="46" t="s">
        <v>1601</v>
      </c>
    </row>
    <row r="456" ht="33.75" hidden="1" spans="1:14">
      <c r="A456" s="18">
        <v>262</v>
      </c>
      <c r="B456" s="18" t="s">
        <v>59</v>
      </c>
      <c r="C456" s="282" t="s">
        <v>1083</v>
      </c>
      <c r="D456" s="240" t="s">
        <v>1745</v>
      </c>
      <c r="E456" s="50" t="s">
        <v>1746</v>
      </c>
      <c r="F456" s="283" t="s">
        <v>223</v>
      </c>
      <c r="G456" s="50" t="s">
        <v>1611</v>
      </c>
      <c r="H456" s="50" t="s">
        <v>1747</v>
      </c>
      <c r="I456" s="297" t="s">
        <v>1748</v>
      </c>
      <c r="J456" s="50">
        <v>108</v>
      </c>
      <c r="K456" s="50">
        <v>4</v>
      </c>
      <c r="L456" s="18">
        <v>2</v>
      </c>
      <c r="M456" s="92">
        <f t="shared" si="11"/>
        <v>114</v>
      </c>
      <c r="N456" s="18" t="s">
        <v>1601</v>
      </c>
    </row>
    <row r="457" ht="90" hidden="1" spans="1:14">
      <c r="A457" s="18">
        <v>262</v>
      </c>
      <c r="B457" s="18" t="s">
        <v>59</v>
      </c>
      <c r="C457" s="282" t="s">
        <v>1749</v>
      </c>
      <c r="D457" s="240"/>
      <c r="E457" s="50"/>
      <c r="F457" s="283"/>
      <c r="G457" s="50"/>
      <c r="H457" s="50"/>
      <c r="I457" s="297" t="s">
        <v>1750</v>
      </c>
      <c r="J457" s="50">
        <v>259</v>
      </c>
      <c r="K457" s="50">
        <v>8</v>
      </c>
      <c r="L457" s="18">
        <v>3</v>
      </c>
      <c r="M457" s="92">
        <f t="shared" si="11"/>
        <v>270</v>
      </c>
      <c r="N457" s="18" t="s">
        <v>1601</v>
      </c>
    </row>
    <row r="458" hidden="1" spans="1:14">
      <c r="A458" s="18">
        <v>333</v>
      </c>
      <c r="B458" s="18" t="s">
        <v>59</v>
      </c>
      <c r="C458" s="282" t="s">
        <v>1751</v>
      </c>
      <c r="D458" s="240" t="s">
        <v>1752</v>
      </c>
      <c r="E458" s="50" t="s">
        <v>1753</v>
      </c>
      <c r="F458" s="285" t="s">
        <v>223</v>
      </c>
      <c r="G458" s="286" t="s">
        <v>932</v>
      </c>
      <c r="H458" s="50" t="s">
        <v>1754</v>
      </c>
      <c r="I458" s="297" t="s">
        <v>1755</v>
      </c>
      <c r="J458" s="303">
        <v>22</v>
      </c>
      <c r="K458" s="50">
        <v>1</v>
      </c>
      <c r="L458" s="18">
        <v>2</v>
      </c>
      <c r="M458" s="92">
        <f t="shared" si="11"/>
        <v>25</v>
      </c>
      <c r="N458" s="18" t="s">
        <v>1601</v>
      </c>
    </row>
    <row r="459" s="4" customFormat="1" hidden="1" spans="1:14">
      <c r="A459" s="103"/>
      <c r="B459" s="103"/>
      <c r="C459" s="289" t="s">
        <v>1756</v>
      </c>
      <c r="D459" s="290" t="s">
        <v>1672</v>
      </c>
      <c r="E459" s="290"/>
      <c r="F459" s="290"/>
      <c r="G459" s="290"/>
      <c r="H459" s="290"/>
      <c r="I459" s="290" t="s">
        <v>1673</v>
      </c>
      <c r="J459" s="290"/>
      <c r="K459" s="290"/>
      <c r="L459" s="103"/>
      <c r="M459" s="18">
        <f t="shared" si="11"/>
        <v>0</v>
      </c>
      <c r="N459" s="103" t="s">
        <v>1601</v>
      </c>
    </row>
    <row r="460" hidden="1" spans="1:14">
      <c r="A460" s="18">
        <v>335</v>
      </c>
      <c r="B460" s="18" t="s">
        <v>59</v>
      </c>
      <c r="C460" s="282" t="s">
        <v>1757</v>
      </c>
      <c r="D460" s="240" t="s">
        <v>1758</v>
      </c>
      <c r="E460" s="50" t="s">
        <v>1759</v>
      </c>
      <c r="F460" s="283" t="s">
        <v>223</v>
      </c>
      <c r="G460" s="50" t="s">
        <v>1760</v>
      </c>
      <c r="H460" s="50" t="s">
        <v>1761</v>
      </c>
      <c r="I460" s="297" t="s">
        <v>1623</v>
      </c>
      <c r="J460" s="298">
        <v>91</v>
      </c>
      <c r="K460" s="50">
        <v>3</v>
      </c>
      <c r="L460" s="18">
        <v>2</v>
      </c>
      <c r="M460" s="92">
        <f t="shared" si="11"/>
        <v>96</v>
      </c>
      <c r="N460" s="18" t="s">
        <v>1601</v>
      </c>
    </row>
    <row r="461" hidden="1" spans="1:14">
      <c r="A461" s="18">
        <v>335</v>
      </c>
      <c r="B461" s="18" t="s">
        <v>59</v>
      </c>
      <c r="C461" s="282" t="s">
        <v>1762</v>
      </c>
      <c r="D461" s="240"/>
      <c r="E461" s="50"/>
      <c r="F461" s="283"/>
      <c r="G461" s="50"/>
      <c r="H461" s="50"/>
      <c r="I461" s="297" t="s">
        <v>1674</v>
      </c>
      <c r="J461" s="50">
        <v>22</v>
      </c>
      <c r="K461" s="50">
        <v>1</v>
      </c>
      <c r="L461" s="18">
        <v>1</v>
      </c>
      <c r="M461" s="92">
        <f t="shared" si="11"/>
        <v>24</v>
      </c>
      <c r="N461" s="18" t="s">
        <v>1601</v>
      </c>
    </row>
    <row r="462" ht="33.75" hidden="1" spans="1:14">
      <c r="A462" s="18">
        <v>212</v>
      </c>
      <c r="B462" s="18" t="s">
        <v>68</v>
      </c>
      <c r="C462" s="282" t="s">
        <v>1763</v>
      </c>
      <c r="D462" s="240" t="s">
        <v>1764</v>
      </c>
      <c r="E462" s="50" t="s">
        <v>1765</v>
      </c>
      <c r="F462" s="283" t="s">
        <v>1642</v>
      </c>
      <c r="G462" s="284">
        <v>44044</v>
      </c>
      <c r="H462" s="313" t="s">
        <v>1766</v>
      </c>
      <c r="I462" s="297" t="s">
        <v>1767</v>
      </c>
      <c r="J462" s="50">
        <v>199</v>
      </c>
      <c r="K462" s="50">
        <v>7</v>
      </c>
      <c r="L462" s="18">
        <v>3</v>
      </c>
      <c r="M462" s="92">
        <f t="shared" si="11"/>
        <v>209</v>
      </c>
      <c r="N462" s="18" t="s">
        <v>1601</v>
      </c>
    </row>
    <row r="463" hidden="1" spans="1:14">
      <c r="A463" s="18">
        <v>255</v>
      </c>
      <c r="B463" s="18" t="s">
        <v>59</v>
      </c>
      <c r="C463" s="282" t="s">
        <v>1768</v>
      </c>
      <c r="D463" s="314" t="s">
        <v>1769</v>
      </c>
      <c r="E463" s="315" t="s">
        <v>1770</v>
      </c>
      <c r="F463" s="316" t="s">
        <v>223</v>
      </c>
      <c r="G463" s="317" t="s">
        <v>1771</v>
      </c>
      <c r="H463" s="318" t="s">
        <v>1772</v>
      </c>
      <c r="I463" s="300" t="s">
        <v>1773</v>
      </c>
      <c r="J463" s="301">
        <v>80</v>
      </c>
      <c r="K463" s="50">
        <v>3</v>
      </c>
      <c r="L463" s="18">
        <v>2</v>
      </c>
      <c r="M463" s="92">
        <f t="shared" si="11"/>
        <v>85</v>
      </c>
      <c r="N463" s="18" t="s">
        <v>1601</v>
      </c>
    </row>
    <row r="464" s="6" customFormat="1" ht="56.25" hidden="1" spans="1:14">
      <c r="A464" s="92">
        <v>197</v>
      </c>
      <c r="B464" s="92" t="s">
        <v>76</v>
      </c>
      <c r="C464" s="319" t="s">
        <v>1774</v>
      </c>
      <c r="D464" s="320" t="s">
        <v>1775</v>
      </c>
      <c r="E464" s="321" t="s">
        <v>1776</v>
      </c>
      <c r="F464" s="322" t="s">
        <v>129</v>
      </c>
      <c r="G464" s="323" t="s">
        <v>1777</v>
      </c>
      <c r="H464" s="321" t="s">
        <v>1778</v>
      </c>
      <c r="I464" s="339" t="s">
        <v>1779</v>
      </c>
      <c r="J464" s="330">
        <v>162</v>
      </c>
      <c r="K464" s="330">
        <v>5</v>
      </c>
      <c r="L464" s="340">
        <v>4</v>
      </c>
      <c r="M464" s="92">
        <f t="shared" si="11"/>
        <v>171</v>
      </c>
      <c r="N464" s="92" t="s">
        <v>1601</v>
      </c>
    </row>
    <row r="465" hidden="1" spans="1:14">
      <c r="A465" s="18">
        <v>264</v>
      </c>
      <c r="B465" s="18" t="s">
        <v>59</v>
      </c>
      <c r="C465" s="282" t="s">
        <v>1780</v>
      </c>
      <c r="D465" s="324" t="s">
        <v>1781</v>
      </c>
      <c r="E465" s="325" t="s">
        <v>1782</v>
      </c>
      <c r="F465" s="316" t="s">
        <v>223</v>
      </c>
      <c r="G465" s="325" t="s">
        <v>1629</v>
      </c>
      <c r="H465" s="315" t="s">
        <v>1783</v>
      </c>
      <c r="I465" s="297" t="s">
        <v>1784</v>
      </c>
      <c r="J465" s="303">
        <v>46</v>
      </c>
      <c r="K465" s="50">
        <v>2</v>
      </c>
      <c r="L465" s="18">
        <v>2</v>
      </c>
      <c r="M465" s="92">
        <f t="shared" si="11"/>
        <v>50</v>
      </c>
      <c r="N465" s="18" t="s">
        <v>1601</v>
      </c>
    </row>
    <row r="466" ht="22.5" hidden="1" spans="1:14">
      <c r="A466" s="18">
        <v>231</v>
      </c>
      <c r="B466" s="18" t="s">
        <v>59</v>
      </c>
      <c r="C466" s="282" t="s">
        <v>1785</v>
      </c>
      <c r="D466" s="314" t="s">
        <v>1786</v>
      </c>
      <c r="E466" s="315" t="s">
        <v>1787</v>
      </c>
      <c r="F466" s="316" t="s">
        <v>223</v>
      </c>
      <c r="G466" s="316" t="s">
        <v>1788</v>
      </c>
      <c r="H466" s="315" t="s">
        <v>1789</v>
      </c>
      <c r="I466" s="297" t="s">
        <v>1790</v>
      </c>
      <c r="J466" s="50">
        <v>72</v>
      </c>
      <c r="K466" s="50">
        <v>3</v>
      </c>
      <c r="L466" s="18">
        <v>3</v>
      </c>
      <c r="M466" s="92">
        <f t="shared" si="11"/>
        <v>78</v>
      </c>
      <c r="N466" s="18" t="s">
        <v>1601</v>
      </c>
    </row>
    <row r="467" ht="45" hidden="1" spans="1:14">
      <c r="A467" s="18">
        <v>265</v>
      </c>
      <c r="B467" s="18" t="s">
        <v>59</v>
      </c>
      <c r="C467" s="282" t="s">
        <v>1791</v>
      </c>
      <c r="D467" s="240" t="s">
        <v>1792</v>
      </c>
      <c r="E467" s="50" t="s">
        <v>1793</v>
      </c>
      <c r="F467" s="283" t="s">
        <v>223</v>
      </c>
      <c r="G467" s="50" t="s">
        <v>1794</v>
      </c>
      <c r="H467" s="50" t="s">
        <v>1795</v>
      </c>
      <c r="I467" s="297" t="s">
        <v>1796</v>
      </c>
      <c r="J467" s="50">
        <v>128</v>
      </c>
      <c r="K467" s="50">
        <v>4</v>
      </c>
      <c r="L467" s="18">
        <v>3</v>
      </c>
      <c r="M467" s="92">
        <f t="shared" si="11"/>
        <v>135</v>
      </c>
      <c r="N467" s="18" t="s">
        <v>1601</v>
      </c>
    </row>
    <row r="468" hidden="1" spans="1:14">
      <c r="A468" s="18">
        <v>265</v>
      </c>
      <c r="B468" s="18" t="s">
        <v>59</v>
      </c>
      <c r="C468" s="288" t="s">
        <v>1797</v>
      </c>
      <c r="D468" s="240"/>
      <c r="E468" s="50"/>
      <c r="F468" s="283"/>
      <c r="G468" s="50"/>
      <c r="H468" s="50"/>
      <c r="I468" s="300" t="s">
        <v>1798</v>
      </c>
      <c r="J468" s="301">
        <v>34</v>
      </c>
      <c r="K468" s="50">
        <v>1</v>
      </c>
      <c r="L468" s="18">
        <v>1</v>
      </c>
      <c r="M468" s="92">
        <f t="shared" si="11"/>
        <v>36</v>
      </c>
      <c r="N468" s="18" t="s">
        <v>1601</v>
      </c>
    </row>
    <row r="469" ht="146.25" hidden="1" spans="1:14">
      <c r="A469" s="18">
        <v>265</v>
      </c>
      <c r="B469" s="18" t="s">
        <v>59</v>
      </c>
      <c r="C469" s="292" t="s">
        <v>1799</v>
      </c>
      <c r="D469" s="240"/>
      <c r="E469" s="50"/>
      <c r="F469" s="283"/>
      <c r="G469" s="50"/>
      <c r="H469" s="50"/>
      <c r="I469" s="297" t="s">
        <v>1800</v>
      </c>
      <c r="J469" s="50">
        <v>514</v>
      </c>
      <c r="K469" s="50">
        <v>17</v>
      </c>
      <c r="L469" s="18">
        <v>5</v>
      </c>
      <c r="M469" s="92">
        <f t="shared" si="11"/>
        <v>536</v>
      </c>
      <c r="N469" s="18" t="s">
        <v>1601</v>
      </c>
    </row>
    <row r="470" ht="22.5" hidden="1" spans="1:14">
      <c r="A470" s="18"/>
      <c r="B470" s="18" t="s">
        <v>76</v>
      </c>
      <c r="C470" s="326" t="s">
        <v>1801</v>
      </c>
      <c r="D470" s="240" t="s">
        <v>1802</v>
      </c>
      <c r="E470" s="50" t="s">
        <v>641</v>
      </c>
      <c r="F470" s="50" t="s">
        <v>518</v>
      </c>
      <c r="G470" s="284">
        <v>42917</v>
      </c>
      <c r="H470" s="50" t="s">
        <v>1803</v>
      </c>
      <c r="I470" s="300" t="s">
        <v>1773</v>
      </c>
      <c r="J470" s="301">
        <v>80</v>
      </c>
      <c r="K470" s="50">
        <v>3</v>
      </c>
      <c r="L470" s="18">
        <v>2</v>
      </c>
      <c r="M470" s="18">
        <f t="shared" si="11"/>
        <v>85</v>
      </c>
      <c r="N470" s="18" t="s">
        <v>1601</v>
      </c>
    </row>
    <row r="471" ht="22.5" hidden="1" spans="1:14">
      <c r="A471" s="18">
        <v>201</v>
      </c>
      <c r="B471" s="18" t="s">
        <v>76</v>
      </c>
      <c r="C471" s="282" t="s">
        <v>1804</v>
      </c>
      <c r="D471" s="240" t="s">
        <v>1805</v>
      </c>
      <c r="E471" s="50" t="s">
        <v>1806</v>
      </c>
      <c r="F471" s="286" t="s">
        <v>996</v>
      </c>
      <c r="G471" s="286" t="s">
        <v>1807</v>
      </c>
      <c r="H471" s="286" t="s">
        <v>1808</v>
      </c>
      <c r="I471" s="297" t="s">
        <v>1809</v>
      </c>
      <c r="J471" s="50">
        <v>126</v>
      </c>
      <c r="K471" s="50">
        <v>5</v>
      </c>
      <c r="L471" s="18">
        <v>3</v>
      </c>
      <c r="M471" s="92">
        <f t="shared" si="11"/>
        <v>134</v>
      </c>
      <c r="N471" s="18" t="s">
        <v>1601</v>
      </c>
    </row>
    <row r="472" s="4" customFormat="1" ht="22.5" hidden="1" spans="1:15">
      <c r="A472" s="103"/>
      <c r="B472" s="103" t="s">
        <v>76</v>
      </c>
      <c r="C472" s="289" t="s">
        <v>1810</v>
      </c>
      <c r="D472" s="327" t="s">
        <v>1811</v>
      </c>
      <c r="E472" s="290" t="s">
        <v>1812</v>
      </c>
      <c r="F472" s="328" t="s">
        <v>136</v>
      </c>
      <c r="G472" s="328" t="s">
        <v>1813</v>
      </c>
      <c r="H472" s="328" t="s">
        <v>1814</v>
      </c>
      <c r="I472" s="290" t="s">
        <v>1815</v>
      </c>
      <c r="J472" s="290">
        <v>119</v>
      </c>
      <c r="K472" s="290">
        <v>4</v>
      </c>
      <c r="L472" s="103">
        <v>3</v>
      </c>
      <c r="M472" s="103">
        <f t="shared" si="11"/>
        <v>126</v>
      </c>
      <c r="N472" s="103" t="s">
        <v>1601</v>
      </c>
      <c r="O472" s="4" t="s">
        <v>1816</v>
      </c>
    </row>
    <row r="473" s="4" customFormat="1" hidden="1" spans="1:14">
      <c r="A473" s="103"/>
      <c r="B473" s="103"/>
      <c r="C473" s="289" t="s">
        <v>1817</v>
      </c>
      <c r="D473" s="290" t="s">
        <v>1672</v>
      </c>
      <c r="E473" s="290"/>
      <c r="F473" s="290"/>
      <c r="G473" s="290"/>
      <c r="H473" s="290"/>
      <c r="I473" s="290" t="s">
        <v>1818</v>
      </c>
      <c r="J473" s="299"/>
      <c r="K473" s="290"/>
      <c r="L473" s="103"/>
      <c r="M473" s="18">
        <f t="shared" si="11"/>
        <v>0</v>
      </c>
      <c r="N473" s="103" t="s">
        <v>1601</v>
      </c>
    </row>
    <row r="474" s="4" customFormat="1" ht="22.5" hidden="1" spans="1:14">
      <c r="A474" s="103"/>
      <c r="B474" s="103"/>
      <c r="C474" s="289" t="s">
        <v>1819</v>
      </c>
      <c r="D474" s="290" t="s">
        <v>1820</v>
      </c>
      <c r="E474" s="290"/>
      <c r="F474" s="290"/>
      <c r="G474" s="290"/>
      <c r="H474" s="290"/>
      <c r="I474" s="290" t="s">
        <v>1621</v>
      </c>
      <c r="J474" s="290"/>
      <c r="K474" s="290"/>
      <c r="L474" s="103"/>
      <c r="M474" s="18">
        <f t="shared" si="11"/>
        <v>0</v>
      </c>
      <c r="N474" s="103" t="s">
        <v>1601</v>
      </c>
    </row>
    <row r="475" hidden="1" spans="1:14">
      <c r="A475" s="18">
        <v>334</v>
      </c>
      <c r="B475" s="18" t="s">
        <v>59</v>
      </c>
      <c r="C475" s="282" t="s">
        <v>1821</v>
      </c>
      <c r="D475" s="240" t="s">
        <v>1822</v>
      </c>
      <c r="E475" s="50" t="s">
        <v>1823</v>
      </c>
      <c r="F475" s="315" t="s">
        <v>223</v>
      </c>
      <c r="G475" s="315" t="s">
        <v>1824</v>
      </c>
      <c r="H475" s="50" t="s">
        <v>1825</v>
      </c>
      <c r="I475" s="297" t="s">
        <v>1684</v>
      </c>
      <c r="J475" s="50">
        <v>28</v>
      </c>
      <c r="K475" s="50">
        <v>1</v>
      </c>
      <c r="L475" s="18">
        <v>2</v>
      </c>
      <c r="M475" s="92">
        <f t="shared" si="11"/>
        <v>31</v>
      </c>
      <c r="N475" s="18" t="s">
        <v>1601</v>
      </c>
    </row>
    <row r="476" hidden="1" spans="1:14">
      <c r="A476" s="18">
        <v>334</v>
      </c>
      <c r="B476" s="18" t="s">
        <v>59</v>
      </c>
      <c r="C476" s="282" t="s">
        <v>1826</v>
      </c>
      <c r="D476" s="240"/>
      <c r="E476" s="50"/>
      <c r="F476" s="315"/>
      <c r="G476" s="315"/>
      <c r="H476" s="50"/>
      <c r="I476" s="300" t="s">
        <v>1773</v>
      </c>
      <c r="J476" s="301">
        <v>80</v>
      </c>
      <c r="K476" s="50">
        <v>4</v>
      </c>
      <c r="L476" s="18">
        <v>2</v>
      </c>
      <c r="M476" s="92">
        <f t="shared" si="11"/>
        <v>86</v>
      </c>
      <c r="N476" s="18" t="s">
        <v>1601</v>
      </c>
    </row>
    <row r="477" ht="56.25" hidden="1" spans="1:14">
      <c r="A477" s="18">
        <v>266</v>
      </c>
      <c r="B477" s="18" t="s">
        <v>59</v>
      </c>
      <c r="C477" s="282" t="s">
        <v>1827</v>
      </c>
      <c r="D477" s="240" t="s">
        <v>1828</v>
      </c>
      <c r="E477" s="50" t="s">
        <v>1829</v>
      </c>
      <c r="F477" s="286" t="s">
        <v>223</v>
      </c>
      <c r="G477" s="50" t="s">
        <v>1760</v>
      </c>
      <c r="H477" s="286" t="s">
        <v>1830</v>
      </c>
      <c r="I477" s="297" t="s">
        <v>1831</v>
      </c>
      <c r="J477" s="50">
        <v>494</v>
      </c>
      <c r="K477" s="50">
        <v>1</v>
      </c>
      <c r="L477" s="18">
        <v>15</v>
      </c>
      <c r="M477" s="92">
        <f t="shared" si="11"/>
        <v>510</v>
      </c>
      <c r="N477" s="18" t="s">
        <v>1601</v>
      </c>
    </row>
    <row r="478" s="6" customFormat="1" ht="56.25" hidden="1" spans="1:14">
      <c r="A478" s="92">
        <v>263</v>
      </c>
      <c r="B478" s="92" t="s">
        <v>59</v>
      </c>
      <c r="C478" s="319" t="s">
        <v>134</v>
      </c>
      <c r="D478" s="329" t="s">
        <v>1832</v>
      </c>
      <c r="E478" s="330" t="s">
        <v>1746</v>
      </c>
      <c r="F478" s="330" t="s">
        <v>223</v>
      </c>
      <c r="G478" s="330" t="s">
        <v>1833</v>
      </c>
      <c r="H478" s="330" t="s">
        <v>1834</v>
      </c>
      <c r="I478" s="339" t="s">
        <v>1835</v>
      </c>
      <c r="J478" s="330">
        <v>128</v>
      </c>
      <c r="K478" s="330">
        <v>4</v>
      </c>
      <c r="L478" s="92">
        <v>3</v>
      </c>
      <c r="M478" s="92">
        <f t="shared" si="11"/>
        <v>135</v>
      </c>
      <c r="N478" s="92" t="s">
        <v>1601</v>
      </c>
    </row>
    <row r="479" hidden="1" spans="1:14">
      <c r="A479" s="18">
        <v>263</v>
      </c>
      <c r="B479" s="18" t="s">
        <v>59</v>
      </c>
      <c r="C479" s="282" t="s">
        <v>1836</v>
      </c>
      <c r="D479" s="240"/>
      <c r="E479" s="50"/>
      <c r="F479" s="50"/>
      <c r="G479" s="50"/>
      <c r="H479" s="50"/>
      <c r="I479" s="300" t="s">
        <v>1798</v>
      </c>
      <c r="J479" s="301">
        <v>34</v>
      </c>
      <c r="K479" s="50">
        <v>1</v>
      </c>
      <c r="L479" s="18">
        <v>2</v>
      </c>
      <c r="M479" s="92">
        <f t="shared" si="11"/>
        <v>37</v>
      </c>
      <c r="N479" s="18" t="s">
        <v>1601</v>
      </c>
    </row>
    <row r="480" s="4" customFormat="1" hidden="1" spans="1:14">
      <c r="A480" s="103"/>
      <c r="B480" s="103"/>
      <c r="C480" s="289" t="s">
        <v>1837</v>
      </c>
      <c r="D480" s="290" t="s">
        <v>1838</v>
      </c>
      <c r="E480" s="290"/>
      <c r="F480" s="290"/>
      <c r="G480" s="290"/>
      <c r="H480" s="290"/>
      <c r="I480" s="290" t="s">
        <v>1755</v>
      </c>
      <c r="J480" s="299"/>
      <c r="K480" s="290"/>
      <c r="L480" s="103"/>
      <c r="M480" s="18">
        <f t="shared" si="11"/>
        <v>0</v>
      </c>
      <c r="N480" s="103" t="s">
        <v>1601</v>
      </c>
    </row>
    <row r="481" hidden="1" spans="1:14">
      <c r="A481" s="18">
        <v>258</v>
      </c>
      <c r="B481" s="18" t="s">
        <v>59</v>
      </c>
      <c r="C481" s="282" t="s">
        <v>1839</v>
      </c>
      <c r="D481" s="240" t="s">
        <v>1840</v>
      </c>
      <c r="E481" s="50" t="s">
        <v>1841</v>
      </c>
      <c r="F481" s="50" t="s">
        <v>223</v>
      </c>
      <c r="G481" s="50" t="s">
        <v>1661</v>
      </c>
      <c r="H481" s="50" t="s">
        <v>1842</v>
      </c>
      <c r="I481" s="300" t="s">
        <v>1843</v>
      </c>
      <c r="J481" s="301">
        <v>36</v>
      </c>
      <c r="K481" s="50">
        <v>1</v>
      </c>
      <c r="L481" s="18">
        <v>2</v>
      </c>
      <c r="M481" s="92">
        <f t="shared" si="11"/>
        <v>39</v>
      </c>
      <c r="N481" s="18" t="s">
        <v>1601</v>
      </c>
    </row>
    <row r="482" ht="56.25" hidden="1" spans="1:14">
      <c r="A482" s="18">
        <v>326</v>
      </c>
      <c r="B482" s="18" t="s">
        <v>59</v>
      </c>
      <c r="C482" s="292" t="s">
        <v>1844</v>
      </c>
      <c r="D482" s="240" t="s">
        <v>1845</v>
      </c>
      <c r="E482" s="50" t="s">
        <v>1846</v>
      </c>
      <c r="F482" s="50" t="s">
        <v>223</v>
      </c>
      <c r="G482" s="283" t="s">
        <v>1847</v>
      </c>
      <c r="H482" s="283" t="s">
        <v>1848</v>
      </c>
      <c r="I482" s="297" t="s">
        <v>1849</v>
      </c>
      <c r="J482" s="50">
        <v>105</v>
      </c>
      <c r="K482" s="50">
        <v>5</v>
      </c>
      <c r="L482" s="18">
        <v>3</v>
      </c>
      <c r="M482" s="92">
        <f t="shared" si="11"/>
        <v>113</v>
      </c>
      <c r="N482" s="18" t="s">
        <v>1601</v>
      </c>
    </row>
    <row r="483" hidden="1" spans="1:15">
      <c r="A483" s="18">
        <v>281</v>
      </c>
      <c r="B483" s="18" t="s">
        <v>68</v>
      </c>
      <c r="C483" s="310" t="s">
        <v>1850</v>
      </c>
      <c r="D483" s="240" t="s">
        <v>1851</v>
      </c>
      <c r="E483" s="50" t="s">
        <v>1852</v>
      </c>
      <c r="F483" s="50" t="s">
        <v>1853</v>
      </c>
      <c r="G483" s="286" t="s">
        <v>1605</v>
      </c>
      <c r="H483" s="50" t="s">
        <v>1854</v>
      </c>
      <c r="I483" s="297" t="s">
        <v>1735</v>
      </c>
      <c r="J483" s="50">
        <v>26</v>
      </c>
      <c r="K483" s="50">
        <v>1</v>
      </c>
      <c r="L483" s="18">
        <v>2</v>
      </c>
      <c r="M483" s="92">
        <f t="shared" si="11"/>
        <v>29</v>
      </c>
      <c r="N483" s="18" t="s">
        <v>1601</v>
      </c>
      <c r="O483" s="1" t="s">
        <v>114</v>
      </c>
    </row>
    <row r="484" ht="45" hidden="1" spans="1:14">
      <c r="A484" s="18">
        <v>267</v>
      </c>
      <c r="B484" s="18" t="s">
        <v>59</v>
      </c>
      <c r="C484" s="282" t="s">
        <v>1855</v>
      </c>
      <c r="D484" s="240" t="s">
        <v>1856</v>
      </c>
      <c r="E484" s="50" t="s">
        <v>1857</v>
      </c>
      <c r="F484" s="50" t="s">
        <v>223</v>
      </c>
      <c r="G484" s="283" t="s">
        <v>1629</v>
      </c>
      <c r="H484" s="50" t="s">
        <v>1858</v>
      </c>
      <c r="I484" s="297" t="s">
        <v>1859</v>
      </c>
      <c r="J484" s="301">
        <v>136</v>
      </c>
      <c r="K484" s="50">
        <v>6</v>
      </c>
      <c r="L484" s="18">
        <v>4</v>
      </c>
      <c r="M484" s="92">
        <f t="shared" si="11"/>
        <v>146</v>
      </c>
      <c r="N484" s="18" t="s">
        <v>1601</v>
      </c>
    </row>
    <row r="485" ht="22.5" hidden="1" spans="1:14">
      <c r="A485" s="18">
        <v>232</v>
      </c>
      <c r="B485" s="18" t="s">
        <v>59</v>
      </c>
      <c r="C485" s="282" t="s">
        <v>1860</v>
      </c>
      <c r="D485" s="240" t="s">
        <v>1861</v>
      </c>
      <c r="E485" s="50" t="s">
        <v>1862</v>
      </c>
      <c r="F485" s="286" t="s">
        <v>223</v>
      </c>
      <c r="G485" s="50" t="s">
        <v>1863</v>
      </c>
      <c r="H485" s="50" t="s">
        <v>1864</v>
      </c>
      <c r="I485" s="297" t="s">
        <v>1865</v>
      </c>
      <c r="J485" s="50">
        <v>48</v>
      </c>
      <c r="K485" s="50">
        <v>2</v>
      </c>
      <c r="L485" s="18">
        <v>3</v>
      </c>
      <c r="M485" s="92">
        <f t="shared" si="11"/>
        <v>53</v>
      </c>
      <c r="N485" s="18" t="s">
        <v>1601</v>
      </c>
    </row>
    <row r="486" hidden="1" spans="1:14">
      <c r="A486" s="18">
        <v>273</v>
      </c>
      <c r="B486" s="18" t="s">
        <v>59</v>
      </c>
      <c r="C486" s="282" t="s">
        <v>1866</v>
      </c>
      <c r="D486" s="240" t="s">
        <v>1867</v>
      </c>
      <c r="E486" s="50" t="s">
        <v>1868</v>
      </c>
      <c r="F486" s="50" t="s">
        <v>223</v>
      </c>
      <c r="G486" s="284" t="s">
        <v>1869</v>
      </c>
      <c r="H486" s="50" t="s">
        <v>1870</v>
      </c>
      <c r="I486" s="297" t="s">
        <v>1733</v>
      </c>
      <c r="J486" s="298">
        <v>24</v>
      </c>
      <c r="K486" s="50">
        <v>1</v>
      </c>
      <c r="L486" s="18">
        <v>2</v>
      </c>
      <c r="M486" s="92">
        <f t="shared" ref="M486:M517" si="12">L486+K486+J486</f>
        <v>27</v>
      </c>
      <c r="N486" s="18" t="s">
        <v>1601</v>
      </c>
    </row>
    <row r="487" ht="45" hidden="1" spans="1:14">
      <c r="A487" s="18">
        <v>273</v>
      </c>
      <c r="B487" s="18" t="s">
        <v>59</v>
      </c>
      <c r="C487" s="310" t="s">
        <v>1871</v>
      </c>
      <c r="D487" s="240"/>
      <c r="E487" s="50"/>
      <c r="F487" s="50"/>
      <c r="G487" s="284"/>
      <c r="H487" s="50"/>
      <c r="I487" s="297" t="s">
        <v>1872</v>
      </c>
      <c r="J487" s="50">
        <v>174</v>
      </c>
      <c r="K487" s="50">
        <v>5</v>
      </c>
      <c r="L487" s="18">
        <v>3</v>
      </c>
      <c r="M487" s="92">
        <f t="shared" si="12"/>
        <v>182</v>
      </c>
      <c r="N487" s="18" t="s">
        <v>1601</v>
      </c>
    </row>
    <row r="488" ht="33.75" hidden="1" spans="1:14">
      <c r="A488" s="18">
        <v>329</v>
      </c>
      <c r="B488" s="18" t="s">
        <v>59</v>
      </c>
      <c r="C488" s="282" t="s">
        <v>1873</v>
      </c>
      <c r="D488" s="239" t="s">
        <v>1874</v>
      </c>
      <c r="E488" s="303" t="s">
        <v>1875</v>
      </c>
      <c r="F488" s="50" t="s">
        <v>223</v>
      </c>
      <c r="G488" s="284" t="s">
        <v>1847</v>
      </c>
      <c r="H488" s="50" t="s">
        <v>1876</v>
      </c>
      <c r="I488" s="297" t="s">
        <v>1877</v>
      </c>
      <c r="J488" s="50">
        <v>180</v>
      </c>
      <c r="K488" s="50">
        <v>6</v>
      </c>
      <c r="L488" s="18">
        <v>4</v>
      </c>
      <c r="M488" s="92">
        <f t="shared" si="12"/>
        <v>190</v>
      </c>
      <c r="N488" s="18" t="s">
        <v>1601</v>
      </c>
    </row>
    <row r="489" s="4" customFormat="1" hidden="1" spans="1:14">
      <c r="A489" s="103"/>
      <c r="B489" s="103"/>
      <c r="C489" s="289" t="s">
        <v>1878</v>
      </c>
      <c r="D489" s="290" t="s">
        <v>1820</v>
      </c>
      <c r="E489" s="290"/>
      <c r="F489" s="290"/>
      <c r="G489" s="290"/>
      <c r="H489" s="290"/>
      <c r="I489" s="290" t="s">
        <v>1719</v>
      </c>
      <c r="J489" s="299"/>
      <c r="K489" s="290"/>
      <c r="L489" s="103"/>
      <c r="M489" s="18">
        <f t="shared" si="12"/>
        <v>0</v>
      </c>
      <c r="N489" s="103" t="s">
        <v>1601</v>
      </c>
    </row>
    <row r="490" s="1" customFormat="1" ht="22.5" hidden="1" spans="1:14">
      <c r="A490" s="46"/>
      <c r="B490" s="18" t="s">
        <v>44</v>
      </c>
      <c r="C490" s="326" t="s">
        <v>1879</v>
      </c>
      <c r="D490" s="240" t="s">
        <v>1880</v>
      </c>
      <c r="E490" s="50" t="s">
        <v>1881</v>
      </c>
      <c r="F490" s="50" t="s">
        <v>306</v>
      </c>
      <c r="G490" s="50" t="s">
        <v>1882</v>
      </c>
      <c r="H490" s="50" t="s">
        <v>1883</v>
      </c>
      <c r="I490" s="297" t="s">
        <v>1733</v>
      </c>
      <c r="J490" s="50">
        <v>24</v>
      </c>
      <c r="K490" s="50">
        <v>1</v>
      </c>
      <c r="L490" s="46">
        <v>2</v>
      </c>
      <c r="M490" s="18">
        <f t="shared" si="12"/>
        <v>27</v>
      </c>
      <c r="N490" s="46" t="s">
        <v>1601</v>
      </c>
    </row>
    <row r="491" ht="33.75" hidden="1" spans="1:14">
      <c r="A491" s="18">
        <v>275</v>
      </c>
      <c r="B491" s="18" t="s">
        <v>59</v>
      </c>
      <c r="C491" s="331" t="s">
        <v>1884</v>
      </c>
      <c r="D491" s="332" t="s">
        <v>1885</v>
      </c>
      <c r="E491" s="332" t="s">
        <v>1886</v>
      </c>
      <c r="F491" s="332" t="s">
        <v>223</v>
      </c>
      <c r="G491" s="332" t="s">
        <v>1887</v>
      </c>
      <c r="H491" s="332" t="s">
        <v>1888</v>
      </c>
      <c r="I491" s="297" t="s">
        <v>1889</v>
      </c>
      <c r="J491" s="298">
        <v>139</v>
      </c>
      <c r="K491" s="50">
        <v>5</v>
      </c>
      <c r="L491" s="18">
        <v>3</v>
      </c>
      <c r="M491" s="92">
        <f t="shared" si="12"/>
        <v>147</v>
      </c>
      <c r="N491" s="18" t="s">
        <v>1601</v>
      </c>
    </row>
    <row r="492" hidden="1" spans="1:14">
      <c r="A492" s="18">
        <v>275</v>
      </c>
      <c r="B492" s="18" t="s">
        <v>59</v>
      </c>
      <c r="C492" s="331" t="s">
        <v>1890</v>
      </c>
      <c r="D492" s="332" t="s">
        <v>1885</v>
      </c>
      <c r="E492" s="332" t="s">
        <v>1886</v>
      </c>
      <c r="F492" s="332" t="s">
        <v>223</v>
      </c>
      <c r="G492" s="332" t="s">
        <v>1887</v>
      </c>
      <c r="H492" s="332" t="s">
        <v>1888</v>
      </c>
      <c r="I492" s="297" t="s">
        <v>1891</v>
      </c>
      <c r="J492" s="298">
        <v>91</v>
      </c>
      <c r="K492" s="50">
        <v>3</v>
      </c>
      <c r="L492" s="18">
        <v>2</v>
      </c>
      <c r="M492" s="92">
        <f t="shared" si="12"/>
        <v>96</v>
      </c>
      <c r="N492" s="18" t="s">
        <v>1601</v>
      </c>
    </row>
    <row r="493" s="4" customFormat="1" ht="33.75" hidden="1" spans="1:14">
      <c r="A493" s="103"/>
      <c r="B493" s="103"/>
      <c r="C493" s="333"/>
      <c r="D493" s="290" t="s">
        <v>1892</v>
      </c>
      <c r="E493" s="290"/>
      <c r="F493" s="290"/>
      <c r="G493" s="290"/>
      <c r="H493" s="290"/>
      <c r="I493" s="290" t="s">
        <v>1893</v>
      </c>
      <c r="J493" s="290"/>
      <c r="K493" s="290"/>
      <c r="L493" s="103"/>
      <c r="M493" s="18">
        <f t="shared" si="12"/>
        <v>0</v>
      </c>
      <c r="N493" s="103" t="s">
        <v>1601</v>
      </c>
    </row>
    <row r="494" ht="56.25" hidden="1" spans="1:14">
      <c r="A494" s="18">
        <v>287</v>
      </c>
      <c r="B494" s="18" t="s">
        <v>68</v>
      </c>
      <c r="C494" s="282" t="s">
        <v>1894</v>
      </c>
      <c r="D494" s="240" t="s">
        <v>1895</v>
      </c>
      <c r="E494" s="50" t="s">
        <v>1896</v>
      </c>
      <c r="F494" s="286" t="s">
        <v>223</v>
      </c>
      <c r="G494" s="50" t="s">
        <v>1897</v>
      </c>
      <c r="H494" s="286" t="s">
        <v>1898</v>
      </c>
      <c r="I494" s="297" t="s">
        <v>1899</v>
      </c>
      <c r="J494" s="50">
        <v>214</v>
      </c>
      <c r="K494" s="50">
        <v>7</v>
      </c>
      <c r="L494" s="18">
        <v>3</v>
      </c>
      <c r="M494" s="92">
        <f t="shared" si="12"/>
        <v>224</v>
      </c>
      <c r="N494" s="18" t="s">
        <v>1601</v>
      </c>
    </row>
    <row r="495" ht="36" hidden="1" spans="1:14">
      <c r="A495" s="18"/>
      <c r="B495" s="18" t="s">
        <v>44</v>
      </c>
      <c r="C495" s="282" t="s">
        <v>1900</v>
      </c>
      <c r="D495" s="334" t="s">
        <v>1901</v>
      </c>
      <c r="E495" s="334" t="s">
        <v>1902</v>
      </c>
      <c r="F495" s="335" t="s">
        <v>15</v>
      </c>
      <c r="G495" s="50" t="s">
        <v>1903</v>
      </c>
      <c r="H495" s="50" t="s">
        <v>1904</v>
      </c>
      <c r="I495" s="300" t="s">
        <v>1905</v>
      </c>
      <c r="J495" s="301">
        <v>35</v>
      </c>
      <c r="K495" s="50">
        <v>1</v>
      </c>
      <c r="L495" s="18">
        <v>2</v>
      </c>
      <c r="M495" s="18">
        <f t="shared" si="12"/>
        <v>38</v>
      </c>
      <c r="N495" s="18" t="s">
        <v>1601</v>
      </c>
    </row>
    <row r="496" s="4" customFormat="1" ht="22.5" hidden="1" spans="1:14">
      <c r="A496" s="103"/>
      <c r="B496" s="103"/>
      <c r="C496" s="289" t="s">
        <v>1906</v>
      </c>
      <c r="D496" s="290" t="s">
        <v>1907</v>
      </c>
      <c r="E496" s="290"/>
      <c r="F496" s="290"/>
      <c r="G496" s="290"/>
      <c r="H496" s="290"/>
      <c r="I496" s="290" t="s">
        <v>1621</v>
      </c>
      <c r="J496" s="299"/>
      <c r="K496" s="290"/>
      <c r="L496" s="103"/>
      <c r="M496" s="18">
        <f t="shared" si="12"/>
        <v>0</v>
      </c>
      <c r="N496" s="103" t="s">
        <v>1601</v>
      </c>
    </row>
    <row r="497" ht="22.5" hidden="1" spans="1:14">
      <c r="A497" s="18">
        <v>295</v>
      </c>
      <c r="B497" s="18" t="s">
        <v>44</v>
      </c>
      <c r="C497" s="282" t="s">
        <v>185</v>
      </c>
      <c r="D497" s="50" t="s">
        <v>1908</v>
      </c>
      <c r="E497" s="50" t="s">
        <v>1909</v>
      </c>
      <c r="F497" s="50" t="s">
        <v>275</v>
      </c>
      <c r="G497" s="50" t="s">
        <v>1910</v>
      </c>
      <c r="H497" s="50" t="s">
        <v>1911</v>
      </c>
      <c r="I497" s="297" t="s">
        <v>1713</v>
      </c>
      <c r="J497" s="50">
        <v>75</v>
      </c>
      <c r="K497" s="50">
        <v>2</v>
      </c>
      <c r="L497" s="18">
        <v>2</v>
      </c>
      <c r="M497" s="92">
        <f t="shared" si="12"/>
        <v>79</v>
      </c>
      <c r="N497" s="18" t="s">
        <v>1601</v>
      </c>
    </row>
    <row r="498" hidden="1" spans="1:14">
      <c r="A498" s="18">
        <v>190</v>
      </c>
      <c r="B498" s="18" t="s">
        <v>68</v>
      </c>
      <c r="C498" s="282" t="s">
        <v>1912</v>
      </c>
      <c r="D498" s="240" t="s">
        <v>1913</v>
      </c>
      <c r="E498" s="50" t="s">
        <v>1914</v>
      </c>
      <c r="F498" s="50" t="s">
        <v>1853</v>
      </c>
      <c r="G498" s="50" t="s">
        <v>1605</v>
      </c>
      <c r="H498" s="50" t="s">
        <v>1915</v>
      </c>
      <c r="I498" s="297" t="s">
        <v>1607</v>
      </c>
      <c r="J498" s="50">
        <v>108</v>
      </c>
      <c r="K498" s="50">
        <v>3</v>
      </c>
      <c r="L498" s="18">
        <v>3</v>
      </c>
      <c r="M498" s="92">
        <f t="shared" si="12"/>
        <v>114</v>
      </c>
      <c r="N498" s="18" t="s">
        <v>1601</v>
      </c>
    </row>
    <row r="499" ht="56.25" hidden="1" spans="1:14">
      <c r="A499" s="18">
        <v>331</v>
      </c>
      <c r="B499" s="18" t="s">
        <v>59</v>
      </c>
      <c r="C499" s="282" t="s">
        <v>1916</v>
      </c>
      <c r="D499" s="240" t="s">
        <v>1917</v>
      </c>
      <c r="E499" s="50" t="s">
        <v>1918</v>
      </c>
      <c r="F499" s="50" t="s">
        <v>223</v>
      </c>
      <c r="G499" s="50" t="s">
        <v>1919</v>
      </c>
      <c r="H499" s="50" t="s">
        <v>1920</v>
      </c>
      <c r="I499" s="297" t="s">
        <v>1692</v>
      </c>
      <c r="J499" s="303">
        <v>108</v>
      </c>
      <c r="K499" s="50">
        <v>5</v>
      </c>
      <c r="L499" s="18">
        <v>4</v>
      </c>
      <c r="M499" s="92">
        <f t="shared" si="12"/>
        <v>117</v>
      </c>
      <c r="N499" s="18" t="s">
        <v>1601</v>
      </c>
    </row>
    <row r="500" ht="22.5" hidden="1" spans="1:15">
      <c r="A500" s="18"/>
      <c r="B500" s="18" t="s">
        <v>68</v>
      </c>
      <c r="C500" s="282" t="s">
        <v>1921</v>
      </c>
      <c r="D500" s="240" t="s">
        <v>1922</v>
      </c>
      <c r="E500" s="50" t="s">
        <v>1923</v>
      </c>
      <c r="F500" s="50" t="s">
        <v>1642</v>
      </c>
      <c r="G500" s="50" t="s">
        <v>1924</v>
      </c>
      <c r="H500" s="50" t="s">
        <v>1925</v>
      </c>
      <c r="I500" s="297" t="s">
        <v>1926</v>
      </c>
      <c r="J500" s="50">
        <v>64</v>
      </c>
      <c r="K500" s="50">
        <v>2</v>
      </c>
      <c r="L500" s="18">
        <v>3</v>
      </c>
      <c r="M500" s="18">
        <f t="shared" si="12"/>
        <v>69</v>
      </c>
      <c r="N500" s="18" t="s">
        <v>1601</v>
      </c>
      <c r="O500" s="1" t="s">
        <v>114</v>
      </c>
    </row>
    <row r="501" s="1" customFormat="1" ht="22.5" hidden="1" spans="1:14">
      <c r="A501" s="46">
        <v>200</v>
      </c>
      <c r="B501" s="18" t="s">
        <v>76</v>
      </c>
      <c r="C501" s="288" t="s">
        <v>1927</v>
      </c>
      <c r="D501" s="240" t="s">
        <v>1928</v>
      </c>
      <c r="E501" s="50" t="s">
        <v>1929</v>
      </c>
      <c r="F501" s="286" t="s">
        <v>1930</v>
      </c>
      <c r="G501" s="284">
        <v>43132</v>
      </c>
      <c r="H501" s="286" t="s">
        <v>1931</v>
      </c>
      <c r="I501" s="297" t="s">
        <v>1674</v>
      </c>
      <c r="J501" s="50">
        <v>22</v>
      </c>
      <c r="K501" s="50">
        <v>1</v>
      </c>
      <c r="L501" s="46">
        <v>2</v>
      </c>
      <c r="M501" s="92">
        <f t="shared" si="12"/>
        <v>25</v>
      </c>
      <c r="N501" s="46" t="s">
        <v>1601</v>
      </c>
    </row>
    <row r="502" ht="22.5" hidden="1" spans="1:14">
      <c r="A502" s="18">
        <v>332</v>
      </c>
      <c r="B502" s="18" t="s">
        <v>59</v>
      </c>
      <c r="C502" s="282" t="s">
        <v>1932</v>
      </c>
      <c r="D502" s="240" t="s">
        <v>1933</v>
      </c>
      <c r="E502" s="50" t="s">
        <v>1934</v>
      </c>
      <c r="F502" s="50" t="s">
        <v>223</v>
      </c>
      <c r="G502" s="50" t="s">
        <v>1760</v>
      </c>
      <c r="H502" s="50" t="s">
        <v>1935</v>
      </c>
      <c r="I502" s="297" t="s">
        <v>1936</v>
      </c>
      <c r="J502" s="50">
        <v>111</v>
      </c>
      <c r="K502" s="50">
        <v>4</v>
      </c>
      <c r="L502" s="18">
        <v>3</v>
      </c>
      <c r="M502" s="92">
        <f t="shared" si="12"/>
        <v>118</v>
      </c>
      <c r="N502" s="18" t="s">
        <v>1601</v>
      </c>
    </row>
    <row r="503" s="4" customFormat="1" hidden="1" spans="1:14">
      <c r="A503" s="103"/>
      <c r="B503" s="103"/>
      <c r="C503" s="289" t="s">
        <v>1937</v>
      </c>
      <c r="D503" s="290" t="s">
        <v>1938</v>
      </c>
      <c r="E503" s="290"/>
      <c r="F503" s="290"/>
      <c r="G503" s="290"/>
      <c r="H503" s="290"/>
      <c r="I503" s="299" t="s">
        <v>1939</v>
      </c>
      <c r="J503" s="299"/>
      <c r="K503" s="290"/>
      <c r="L503" s="103"/>
      <c r="M503" s="18">
        <f t="shared" si="12"/>
        <v>0</v>
      </c>
      <c r="N503" s="103" t="s">
        <v>1601</v>
      </c>
    </row>
    <row r="504" hidden="1" spans="1:14">
      <c r="A504" s="18">
        <v>271</v>
      </c>
      <c r="B504" s="18" t="s">
        <v>59</v>
      </c>
      <c r="C504" s="282" t="s">
        <v>1940</v>
      </c>
      <c r="D504" s="240" t="s">
        <v>1941</v>
      </c>
      <c r="E504" s="50" t="s">
        <v>1942</v>
      </c>
      <c r="F504" s="50" t="s">
        <v>223</v>
      </c>
      <c r="G504" s="50" t="s">
        <v>1655</v>
      </c>
      <c r="H504" s="50" t="s">
        <v>1943</v>
      </c>
      <c r="I504" s="297" t="s">
        <v>1719</v>
      </c>
      <c r="J504" s="303">
        <v>22</v>
      </c>
      <c r="K504" s="50">
        <v>1</v>
      </c>
      <c r="L504" s="18">
        <v>2</v>
      </c>
      <c r="M504" s="92">
        <f t="shared" si="12"/>
        <v>25</v>
      </c>
      <c r="N504" s="18" t="s">
        <v>1601</v>
      </c>
    </row>
    <row r="505" hidden="1" spans="1:14">
      <c r="A505" s="18">
        <v>271</v>
      </c>
      <c r="B505" s="18" t="s">
        <v>59</v>
      </c>
      <c r="C505" s="282" t="s">
        <v>1944</v>
      </c>
      <c r="D505" s="240"/>
      <c r="E505" s="50"/>
      <c r="F505" s="50"/>
      <c r="G505" s="50"/>
      <c r="H505" s="50"/>
      <c r="I505" s="297" t="s">
        <v>1945</v>
      </c>
      <c r="J505" s="303">
        <v>143</v>
      </c>
      <c r="K505" s="50">
        <v>4</v>
      </c>
      <c r="L505" s="18">
        <v>2</v>
      </c>
      <c r="M505" s="92">
        <f t="shared" si="12"/>
        <v>149</v>
      </c>
      <c r="N505" s="18" t="s">
        <v>1601</v>
      </c>
    </row>
    <row r="506" ht="33.75" hidden="1" spans="1:15">
      <c r="A506" s="18"/>
      <c r="B506" s="18" t="s">
        <v>68</v>
      </c>
      <c r="C506" s="282" t="s">
        <v>1946</v>
      </c>
      <c r="D506" s="240" t="s">
        <v>1947</v>
      </c>
      <c r="E506" s="50" t="s">
        <v>1948</v>
      </c>
      <c r="F506" s="50" t="s">
        <v>1642</v>
      </c>
      <c r="G506" s="50" t="s">
        <v>814</v>
      </c>
      <c r="H506" s="50" t="s">
        <v>1949</v>
      </c>
      <c r="I506" s="297" t="s">
        <v>1950</v>
      </c>
      <c r="J506" s="50">
        <v>71</v>
      </c>
      <c r="K506" s="50">
        <v>2</v>
      </c>
      <c r="L506" s="18">
        <v>3</v>
      </c>
      <c r="M506" s="18">
        <f t="shared" si="12"/>
        <v>76</v>
      </c>
      <c r="N506" s="18" t="s">
        <v>1601</v>
      </c>
      <c r="O506" s="1" t="s">
        <v>114</v>
      </c>
    </row>
    <row r="507" ht="22.5" hidden="1" spans="1:14">
      <c r="A507" s="18">
        <v>257</v>
      </c>
      <c r="B507" s="18" t="s">
        <v>59</v>
      </c>
      <c r="C507" s="282" t="s">
        <v>1951</v>
      </c>
      <c r="D507" s="240" t="s">
        <v>1694</v>
      </c>
      <c r="E507" s="50" t="s">
        <v>1952</v>
      </c>
      <c r="F507" s="286" t="s">
        <v>223</v>
      </c>
      <c r="G507" s="50" t="s">
        <v>814</v>
      </c>
      <c r="H507" s="50" t="s">
        <v>1953</v>
      </c>
      <c r="I507" s="297" t="s">
        <v>1954</v>
      </c>
      <c r="J507" s="50">
        <v>37</v>
      </c>
      <c r="K507" s="50">
        <v>2</v>
      </c>
      <c r="L507" s="18">
        <v>2</v>
      </c>
      <c r="M507" s="92">
        <f t="shared" si="12"/>
        <v>41</v>
      </c>
      <c r="N507" s="18" t="s">
        <v>1601</v>
      </c>
    </row>
    <row r="508" hidden="1" spans="1:14">
      <c r="A508" s="18">
        <v>249</v>
      </c>
      <c r="B508" s="18" t="s">
        <v>59</v>
      </c>
      <c r="C508" s="292" t="s">
        <v>1955</v>
      </c>
      <c r="D508" s="50" t="s">
        <v>1956</v>
      </c>
      <c r="E508" s="336" t="s">
        <v>1957</v>
      </c>
      <c r="F508" s="283" t="s">
        <v>223</v>
      </c>
      <c r="G508" s="50" t="s">
        <v>1958</v>
      </c>
      <c r="H508" s="337" t="s">
        <v>1959</v>
      </c>
      <c r="I508" s="297" t="s">
        <v>1960</v>
      </c>
      <c r="J508" s="50">
        <v>30</v>
      </c>
      <c r="K508" s="50">
        <v>1</v>
      </c>
      <c r="L508" s="18">
        <v>2</v>
      </c>
      <c r="M508" s="92">
        <f t="shared" si="12"/>
        <v>33</v>
      </c>
      <c r="N508" s="18" t="s">
        <v>1601</v>
      </c>
    </row>
    <row r="509" ht="22.5" hidden="1" spans="1:14">
      <c r="A509" s="18">
        <v>249</v>
      </c>
      <c r="B509" s="18" t="s">
        <v>59</v>
      </c>
      <c r="C509" s="282" t="s">
        <v>1961</v>
      </c>
      <c r="D509" s="50"/>
      <c r="E509" s="336"/>
      <c r="F509" s="283"/>
      <c r="G509" s="50"/>
      <c r="H509" s="337"/>
      <c r="I509" s="297" t="s">
        <v>1636</v>
      </c>
      <c r="J509" s="50">
        <v>171</v>
      </c>
      <c r="K509" s="50">
        <v>6</v>
      </c>
      <c r="L509" s="18">
        <v>3</v>
      </c>
      <c r="M509" s="92">
        <f t="shared" si="12"/>
        <v>180</v>
      </c>
      <c r="N509" s="18" t="s">
        <v>1601</v>
      </c>
    </row>
    <row r="510" s="4" customFormat="1" hidden="1" spans="1:14">
      <c r="A510" s="103"/>
      <c r="B510" s="103"/>
      <c r="C510" s="338" t="s">
        <v>1962</v>
      </c>
      <c r="D510" s="290" t="s">
        <v>1963</v>
      </c>
      <c r="E510" s="290"/>
      <c r="F510" s="290"/>
      <c r="G510" s="290"/>
      <c r="H510" s="290"/>
      <c r="I510" s="290" t="s">
        <v>1684</v>
      </c>
      <c r="J510" s="290"/>
      <c r="K510" s="290"/>
      <c r="L510" s="103"/>
      <c r="M510" s="18">
        <f t="shared" si="12"/>
        <v>0</v>
      </c>
      <c r="N510" s="103" t="s">
        <v>1601</v>
      </c>
    </row>
    <row r="511" s="4" customFormat="1" hidden="1" spans="1:14">
      <c r="A511" s="103"/>
      <c r="B511" s="103"/>
      <c r="C511" s="289" t="s">
        <v>1964</v>
      </c>
      <c r="D511" s="290" t="s">
        <v>1965</v>
      </c>
      <c r="E511" s="290"/>
      <c r="F511" s="290"/>
      <c r="G511" s="290"/>
      <c r="H511" s="290"/>
      <c r="I511" s="290" t="s">
        <v>1966</v>
      </c>
      <c r="J511" s="290"/>
      <c r="K511" s="290"/>
      <c r="L511" s="103"/>
      <c r="M511" s="18">
        <f t="shared" si="12"/>
        <v>0</v>
      </c>
      <c r="N511" s="103" t="s">
        <v>1601</v>
      </c>
    </row>
    <row r="512" hidden="1" spans="1:14">
      <c r="A512" s="18">
        <v>254</v>
      </c>
      <c r="B512" s="18" t="s">
        <v>59</v>
      </c>
      <c r="C512" s="282" t="s">
        <v>1967</v>
      </c>
      <c r="D512" s="240" t="s">
        <v>1968</v>
      </c>
      <c r="E512" s="50" t="s">
        <v>1969</v>
      </c>
      <c r="F512" s="50" t="s">
        <v>223</v>
      </c>
      <c r="G512" s="50" t="s">
        <v>1970</v>
      </c>
      <c r="H512" s="50" t="s">
        <v>1971</v>
      </c>
      <c r="I512" s="297" t="s">
        <v>1733</v>
      </c>
      <c r="J512" s="298">
        <v>24</v>
      </c>
      <c r="K512" s="50">
        <v>1</v>
      </c>
      <c r="L512" s="18">
        <v>2</v>
      </c>
      <c r="M512" s="92">
        <f t="shared" si="12"/>
        <v>27</v>
      </c>
      <c r="N512" s="18" t="s">
        <v>1601</v>
      </c>
    </row>
    <row r="513" s="4" customFormat="1" hidden="1" spans="1:14">
      <c r="A513" s="103"/>
      <c r="B513" s="103"/>
      <c r="C513" s="289" t="s">
        <v>1972</v>
      </c>
      <c r="D513" s="290" t="s">
        <v>1672</v>
      </c>
      <c r="E513" s="290"/>
      <c r="F513" s="290"/>
      <c r="G513" s="290"/>
      <c r="H513" s="290"/>
      <c r="I513" s="290" t="s">
        <v>1818</v>
      </c>
      <c r="J513" s="299"/>
      <c r="K513" s="290"/>
      <c r="L513" s="103"/>
      <c r="M513" s="18">
        <f t="shared" si="12"/>
        <v>0</v>
      </c>
      <c r="N513" s="103" t="s">
        <v>1601</v>
      </c>
    </row>
    <row r="514" ht="67.5" hidden="1" spans="1:14">
      <c r="A514" s="18">
        <v>210</v>
      </c>
      <c r="B514" s="18" t="s">
        <v>68</v>
      </c>
      <c r="C514" s="282" t="s">
        <v>1973</v>
      </c>
      <c r="D514" s="240" t="s">
        <v>1640</v>
      </c>
      <c r="E514" s="50" t="s">
        <v>1641</v>
      </c>
      <c r="F514" s="50" t="s">
        <v>1642</v>
      </c>
      <c r="G514" s="286" t="s">
        <v>1974</v>
      </c>
      <c r="H514" s="50" t="s">
        <v>1643</v>
      </c>
      <c r="I514" s="297" t="s">
        <v>1975</v>
      </c>
      <c r="J514" s="50">
        <v>375</v>
      </c>
      <c r="K514" s="50">
        <v>12</v>
      </c>
      <c r="L514" s="18">
        <v>2</v>
      </c>
      <c r="M514" s="92">
        <f t="shared" si="12"/>
        <v>389</v>
      </c>
      <c r="N514" s="18" t="s">
        <v>1601</v>
      </c>
    </row>
    <row r="515" hidden="1" spans="1:14">
      <c r="A515" s="18">
        <v>234</v>
      </c>
      <c r="B515" s="18" t="s">
        <v>59</v>
      </c>
      <c r="C515" s="288" t="s">
        <v>1976</v>
      </c>
      <c r="D515" s="286" t="s">
        <v>1977</v>
      </c>
      <c r="E515" s="286" t="s">
        <v>1978</v>
      </c>
      <c r="F515" s="286" t="s">
        <v>223</v>
      </c>
      <c r="G515" s="286" t="s">
        <v>1321</v>
      </c>
      <c r="H515" s="286" t="s">
        <v>1979</v>
      </c>
      <c r="I515" s="300" t="s">
        <v>1644</v>
      </c>
      <c r="J515" s="301">
        <v>24</v>
      </c>
      <c r="K515" s="50">
        <v>1</v>
      </c>
      <c r="L515" s="18">
        <v>2</v>
      </c>
      <c r="M515" s="92">
        <f t="shared" si="12"/>
        <v>27</v>
      </c>
      <c r="N515" s="18" t="s">
        <v>1601</v>
      </c>
    </row>
    <row r="516" s="4" customFormat="1" hidden="1" spans="1:14">
      <c r="A516" s="103"/>
      <c r="B516" s="103"/>
      <c r="C516" s="289" t="s">
        <v>1980</v>
      </c>
      <c r="D516" s="290" t="s">
        <v>1981</v>
      </c>
      <c r="E516" s="290"/>
      <c r="F516" s="290"/>
      <c r="G516" s="290"/>
      <c r="H516" s="290"/>
      <c r="I516" s="299" t="s">
        <v>1644</v>
      </c>
      <c r="J516" s="299"/>
      <c r="K516" s="290"/>
      <c r="L516" s="103"/>
      <c r="M516" s="18">
        <f t="shared" si="12"/>
        <v>0</v>
      </c>
      <c r="N516" s="103" t="s">
        <v>1601</v>
      </c>
    </row>
    <row r="517" s="4" customFormat="1" hidden="1" spans="1:14">
      <c r="A517" s="103"/>
      <c r="B517" s="103"/>
      <c r="C517" s="289" t="s">
        <v>1982</v>
      </c>
      <c r="D517" s="290" t="s">
        <v>1981</v>
      </c>
      <c r="E517" s="290"/>
      <c r="F517" s="290"/>
      <c r="G517" s="290"/>
      <c r="H517" s="290"/>
      <c r="I517" s="299" t="s">
        <v>1644</v>
      </c>
      <c r="J517" s="299"/>
      <c r="K517" s="290"/>
      <c r="L517" s="103"/>
      <c r="M517" s="18">
        <f t="shared" si="12"/>
        <v>0</v>
      </c>
      <c r="N517" s="103" t="s">
        <v>1601</v>
      </c>
    </row>
    <row r="518" s="4" customFormat="1" hidden="1" spans="1:14">
      <c r="A518" s="103"/>
      <c r="B518" s="103"/>
      <c r="C518" s="341" t="s">
        <v>1983</v>
      </c>
      <c r="D518" s="290" t="s">
        <v>1981</v>
      </c>
      <c r="E518" s="290"/>
      <c r="F518" s="290"/>
      <c r="G518" s="290"/>
      <c r="H518" s="290"/>
      <c r="I518" s="299" t="s">
        <v>1644</v>
      </c>
      <c r="J518" s="299"/>
      <c r="K518" s="290"/>
      <c r="L518" s="103"/>
      <c r="M518" s="18">
        <f t="shared" ref="M518:M549" si="13">L518+K518+J518</f>
        <v>0</v>
      </c>
      <c r="N518" s="103" t="s">
        <v>1601</v>
      </c>
    </row>
    <row r="519" s="4" customFormat="1" hidden="1" spans="1:14">
      <c r="A519" s="103"/>
      <c r="B519" s="103"/>
      <c r="C519" s="341" t="s">
        <v>1984</v>
      </c>
      <c r="D519" s="290" t="s">
        <v>1981</v>
      </c>
      <c r="E519" s="290"/>
      <c r="F519" s="290"/>
      <c r="G519" s="290"/>
      <c r="H519" s="290"/>
      <c r="I519" s="299" t="s">
        <v>1644</v>
      </c>
      <c r="J519" s="299"/>
      <c r="K519" s="290"/>
      <c r="L519" s="103"/>
      <c r="M519" s="18">
        <f t="shared" si="13"/>
        <v>0</v>
      </c>
      <c r="N519" s="103" t="s">
        <v>1601</v>
      </c>
    </row>
    <row r="520" ht="56.25" hidden="1" spans="1:14">
      <c r="A520" s="18">
        <v>288</v>
      </c>
      <c r="B520" s="18" t="s">
        <v>68</v>
      </c>
      <c r="C520" s="282" t="s">
        <v>1984</v>
      </c>
      <c r="D520" s="286" t="s">
        <v>1985</v>
      </c>
      <c r="E520" s="50" t="s">
        <v>1986</v>
      </c>
      <c r="F520" s="286" t="s">
        <v>223</v>
      </c>
      <c r="G520" s="286" t="s">
        <v>1847</v>
      </c>
      <c r="H520" s="286" t="s">
        <v>1987</v>
      </c>
      <c r="I520" s="297" t="s">
        <v>1988</v>
      </c>
      <c r="J520" s="50">
        <v>337</v>
      </c>
      <c r="K520" s="50">
        <v>11</v>
      </c>
      <c r="L520" s="18">
        <v>2</v>
      </c>
      <c r="M520" s="92">
        <f t="shared" si="13"/>
        <v>350</v>
      </c>
      <c r="N520" s="18" t="s">
        <v>1601</v>
      </c>
    </row>
    <row r="521" hidden="1" spans="1:14">
      <c r="A521" s="18">
        <v>193</v>
      </c>
      <c r="B521" s="18" t="s">
        <v>76</v>
      </c>
      <c r="C521" s="288" t="s">
        <v>1989</v>
      </c>
      <c r="D521" s="240" t="s">
        <v>1990</v>
      </c>
      <c r="E521" s="50" t="s">
        <v>1991</v>
      </c>
      <c r="F521" s="50" t="s">
        <v>1992</v>
      </c>
      <c r="G521" s="50" t="s">
        <v>1993</v>
      </c>
      <c r="H521" s="50" t="s">
        <v>1994</v>
      </c>
      <c r="I521" s="297" t="s">
        <v>1607</v>
      </c>
      <c r="J521" s="50">
        <v>108</v>
      </c>
      <c r="K521" s="50">
        <v>3</v>
      </c>
      <c r="L521" s="18">
        <v>2</v>
      </c>
      <c r="M521" s="92">
        <f t="shared" si="13"/>
        <v>113</v>
      </c>
      <c r="N521" s="18" t="s">
        <v>1601</v>
      </c>
    </row>
    <row r="522" s="4" customFormat="1" hidden="1" spans="1:14">
      <c r="A522" s="103"/>
      <c r="B522" s="103"/>
      <c r="C522" s="289" t="s">
        <v>1995</v>
      </c>
      <c r="D522" s="290" t="s">
        <v>1838</v>
      </c>
      <c r="E522" s="290"/>
      <c r="F522" s="290"/>
      <c r="G522" s="290"/>
      <c r="H522" s="290"/>
      <c r="I522" s="299" t="s">
        <v>1996</v>
      </c>
      <c r="J522" s="299"/>
      <c r="K522" s="290"/>
      <c r="L522" s="103"/>
      <c r="M522" s="18">
        <f t="shared" si="13"/>
        <v>0</v>
      </c>
      <c r="N522" s="103" t="s">
        <v>1601</v>
      </c>
    </row>
    <row r="523" hidden="1" spans="1:14">
      <c r="A523" s="18">
        <v>251</v>
      </c>
      <c r="B523" s="18" t="s">
        <v>59</v>
      </c>
      <c r="C523" s="282" t="s">
        <v>1997</v>
      </c>
      <c r="D523" s="240" t="s">
        <v>1998</v>
      </c>
      <c r="E523" s="50" t="s">
        <v>1999</v>
      </c>
      <c r="F523" s="50" t="s">
        <v>223</v>
      </c>
      <c r="G523" s="284" t="s">
        <v>2000</v>
      </c>
      <c r="H523" s="50" t="s">
        <v>2001</v>
      </c>
      <c r="I523" s="297" t="s">
        <v>1737</v>
      </c>
      <c r="J523" s="50">
        <v>29</v>
      </c>
      <c r="K523" s="50">
        <v>1</v>
      </c>
      <c r="L523" s="18">
        <v>2</v>
      </c>
      <c r="M523" s="92">
        <f t="shared" si="13"/>
        <v>32</v>
      </c>
      <c r="N523" s="18" t="s">
        <v>1601</v>
      </c>
    </row>
    <row r="524" ht="22.5" hidden="1" spans="1:14">
      <c r="A524" s="18"/>
      <c r="B524" s="18" t="s">
        <v>59</v>
      </c>
      <c r="C524" s="282" t="s">
        <v>2002</v>
      </c>
      <c r="D524" s="240"/>
      <c r="E524" s="50"/>
      <c r="F524" s="50"/>
      <c r="G524" s="50"/>
      <c r="H524" s="50"/>
      <c r="I524" s="50" t="s">
        <v>2003</v>
      </c>
      <c r="J524" s="50">
        <v>29</v>
      </c>
      <c r="K524" s="50">
        <v>1</v>
      </c>
      <c r="L524" s="18">
        <v>2</v>
      </c>
      <c r="M524" s="18">
        <f t="shared" si="13"/>
        <v>32</v>
      </c>
      <c r="N524" s="18" t="s">
        <v>1601</v>
      </c>
    </row>
    <row r="525" s="4" customFormat="1" hidden="1" spans="1:14">
      <c r="A525" s="103"/>
      <c r="B525" s="103"/>
      <c r="C525" s="289" t="s">
        <v>2004</v>
      </c>
      <c r="D525" s="290" t="s">
        <v>2005</v>
      </c>
      <c r="E525" s="290"/>
      <c r="F525" s="290"/>
      <c r="G525" s="290"/>
      <c r="H525" s="290"/>
      <c r="I525" s="290" t="s">
        <v>1784</v>
      </c>
      <c r="J525" s="299"/>
      <c r="K525" s="290"/>
      <c r="L525" s="103"/>
      <c r="M525" s="18">
        <f t="shared" si="13"/>
        <v>0</v>
      </c>
      <c r="N525" s="103" t="s">
        <v>1601</v>
      </c>
    </row>
    <row r="526" s="1" customFormat="1" hidden="1" spans="1:14">
      <c r="A526" s="18">
        <v>333</v>
      </c>
      <c r="B526" s="46" t="s">
        <v>59</v>
      </c>
      <c r="C526" s="288" t="s">
        <v>2006</v>
      </c>
      <c r="D526" s="240" t="s">
        <v>2007</v>
      </c>
      <c r="E526" s="50" t="s">
        <v>1753</v>
      </c>
      <c r="F526" s="286" t="s">
        <v>223</v>
      </c>
      <c r="G526" s="50">
        <v>2017</v>
      </c>
      <c r="H526" s="764" t="s">
        <v>2008</v>
      </c>
      <c r="I526" s="300" t="s">
        <v>1798</v>
      </c>
      <c r="J526" s="303">
        <v>34</v>
      </c>
      <c r="K526" s="50">
        <v>1</v>
      </c>
      <c r="L526" s="46">
        <v>2</v>
      </c>
      <c r="M526" s="100">
        <f t="shared" si="13"/>
        <v>37</v>
      </c>
      <c r="N526" s="46" t="s">
        <v>1601</v>
      </c>
    </row>
    <row r="527" ht="135" hidden="1" spans="1:14">
      <c r="A527" s="18">
        <v>323</v>
      </c>
      <c r="B527" s="18" t="s">
        <v>59</v>
      </c>
      <c r="C527" s="282" t="s">
        <v>2009</v>
      </c>
      <c r="D527" s="240" t="s">
        <v>2010</v>
      </c>
      <c r="E527" s="50" t="s">
        <v>2011</v>
      </c>
      <c r="F527" s="50" t="s">
        <v>1647</v>
      </c>
      <c r="G527" s="50" t="s">
        <v>2012</v>
      </c>
      <c r="H527" s="50" t="s">
        <v>2013</v>
      </c>
      <c r="I527" s="297" t="s">
        <v>2014</v>
      </c>
      <c r="J527" s="50">
        <v>468</v>
      </c>
      <c r="K527" s="50">
        <v>15</v>
      </c>
      <c r="L527" s="18">
        <v>4</v>
      </c>
      <c r="M527" s="92">
        <f t="shared" si="13"/>
        <v>487</v>
      </c>
      <c r="N527" s="18" t="s">
        <v>1601</v>
      </c>
    </row>
    <row r="528" s="6" customFormat="1" ht="123.75" hidden="1" spans="1:15">
      <c r="A528" s="342" t="s">
        <v>2015</v>
      </c>
      <c r="B528" s="92" t="s">
        <v>68</v>
      </c>
      <c r="C528" s="343" t="s">
        <v>2016</v>
      </c>
      <c r="D528" s="329" t="s">
        <v>2017</v>
      </c>
      <c r="E528" s="330" t="s">
        <v>2018</v>
      </c>
      <c r="F528" s="330" t="s">
        <v>2019</v>
      </c>
      <c r="G528" s="330" t="s">
        <v>2020</v>
      </c>
      <c r="H528" s="344" t="s">
        <v>2021</v>
      </c>
      <c r="I528" s="339" t="s">
        <v>2022</v>
      </c>
      <c r="J528" s="330">
        <v>410</v>
      </c>
      <c r="K528" s="330">
        <v>14</v>
      </c>
      <c r="L528" s="92">
        <v>6</v>
      </c>
      <c r="M528" s="92">
        <f t="shared" si="13"/>
        <v>430</v>
      </c>
      <c r="N528" s="92" t="s">
        <v>1601</v>
      </c>
      <c r="O528" s="1" t="s">
        <v>114</v>
      </c>
    </row>
    <row r="529" s="4" customFormat="1" ht="45" hidden="1" spans="1:14">
      <c r="A529" s="103"/>
      <c r="B529" s="103"/>
      <c r="C529" s="289" t="s">
        <v>2023</v>
      </c>
      <c r="D529" s="290" t="s">
        <v>2024</v>
      </c>
      <c r="E529" s="290"/>
      <c r="F529" s="290"/>
      <c r="G529" s="290"/>
      <c r="H529" s="290"/>
      <c r="I529" s="290" t="s">
        <v>2025</v>
      </c>
      <c r="J529" s="290"/>
      <c r="K529" s="290"/>
      <c r="L529" s="103"/>
      <c r="M529" s="18">
        <f t="shared" si="13"/>
        <v>0</v>
      </c>
      <c r="N529" s="103" t="s">
        <v>1601</v>
      </c>
    </row>
    <row r="530" ht="22.5" hidden="1" spans="1:14">
      <c r="A530" s="18">
        <v>233</v>
      </c>
      <c r="B530" s="18" t="s">
        <v>59</v>
      </c>
      <c r="C530" s="288" t="s">
        <v>2026</v>
      </c>
      <c r="D530" s="345" t="s">
        <v>2027</v>
      </c>
      <c r="E530" s="346" t="s">
        <v>2028</v>
      </c>
      <c r="F530" s="346" t="s">
        <v>223</v>
      </c>
      <c r="G530" s="347" t="s">
        <v>1655</v>
      </c>
      <c r="H530" s="50" t="s">
        <v>2029</v>
      </c>
      <c r="I530" s="300" t="s">
        <v>1644</v>
      </c>
      <c r="J530" s="301">
        <v>24</v>
      </c>
      <c r="K530" s="50">
        <v>1</v>
      </c>
      <c r="L530" s="18">
        <v>2</v>
      </c>
      <c r="M530" s="92">
        <f t="shared" si="13"/>
        <v>27</v>
      </c>
      <c r="N530" s="18" t="s">
        <v>1601</v>
      </c>
    </row>
    <row r="531" s="6" customFormat="1" ht="56.25" hidden="1" spans="1:15">
      <c r="A531" s="92">
        <v>286</v>
      </c>
      <c r="B531" s="92" t="s">
        <v>68</v>
      </c>
      <c r="C531" s="319" t="s">
        <v>2030</v>
      </c>
      <c r="D531" s="329" t="s">
        <v>2031</v>
      </c>
      <c r="E531" s="330" t="s">
        <v>2032</v>
      </c>
      <c r="F531" s="330" t="s">
        <v>223</v>
      </c>
      <c r="G531" s="330" t="s">
        <v>1833</v>
      </c>
      <c r="H531" s="330" t="s">
        <v>2033</v>
      </c>
      <c r="I531" s="339" t="s">
        <v>2034</v>
      </c>
      <c r="J531" s="330">
        <v>207</v>
      </c>
      <c r="K531" s="330">
        <v>6</v>
      </c>
      <c r="L531" s="92">
        <v>4</v>
      </c>
      <c r="M531" s="92">
        <f t="shared" si="13"/>
        <v>217</v>
      </c>
      <c r="N531" s="92" t="s">
        <v>1601</v>
      </c>
      <c r="O531" s="1" t="s">
        <v>114</v>
      </c>
    </row>
    <row r="532" ht="22.5" hidden="1" spans="1:15">
      <c r="A532" s="18"/>
      <c r="B532" s="18" t="s">
        <v>68</v>
      </c>
      <c r="C532" s="282" t="s">
        <v>2035</v>
      </c>
      <c r="D532" s="240" t="s">
        <v>2036</v>
      </c>
      <c r="E532" s="50" t="s">
        <v>2037</v>
      </c>
      <c r="F532" s="50" t="s">
        <v>1642</v>
      </c>
      <c r="G532" s="284" t="s">
        <v>2038</v>
      </c>
      <c r="H532" s="50" t="s">
        <v>2039</v>
      </c>
      <c r="I532" s="297" t="s">
        <v>2040</v>
      </c>
      <c r="J532" s="298">
        <v>143</v>
      </c>
      <c r="K532" s="50">
        <v>4</v>
      </c>
      <c r="L532" s="18">
        <v>2</v>
      </c>
      <c r="M532" s="18">
        <f t="shared" si="13"/>
        <v>149</v>
      </c>
      <c r="N532" s="18" t="s">
        <v>1601</v>
      </c>
      <c r="O532" s="1" t="s">
        <v>114</v>
      </c>
    </row>
    <row r="533" ht="22.5" hidden="1" spans="1:14">
      <c r="A533" s="18">
        <v>261</v>
      </c>
      <c r="B533" s="18" t="s">
        <v>59</v>
      </c>
      <c r="C533" s="282" t="s">
        <v>2041</v>
      </c>
      <c r="D533" s="240" t="s">
        <v>2042</v>
      </c>
      <c r="E533" s="50" t="s">
        <v>1634</v>
      </c>
      <c r="F533" s="286" t="s">
        <v>1598</v>
      </c>
      <c r="G533" s="50" t="s">
        <v>2043</v>
      </c>
      <c r="H533" s="285" t="s">
        <v>2044</v>
      </c>
      <c r="I533" s="297" t="s">
        <v>2045</v>
      </c>
      <c r="J533" s="50">
        <v>106</v>
      </c>
      <c r="K533" s="50">
        <v>4</v>
      </c>
      <c r="L533" s="18">
        <v>3</v>
      </c>
      <c r="M533" s="92">
        <f t="shared" si="13"/>
        <v>113</v>
      </c>
      <c r="N533" s="18" t="s">
        <v>1601</v>
      </c>
    </row>
    <row r="534" hidden="1" spans="1:14">
      <c r="A534" s="18">
        <v>272</v>
      </c>
      <c r="B534" s="18" t="s">
        <v>59</v>
      </c>
      <c r="C534" s="282" t="s">
        <v>2046</v>
      </c>
      <c r="D534" s="240" t="s">
        <v>2047</v>
      </c>
      <c r="E534" s="50" t="s">
        <v>2048</v>
      </c>
      <c r="F534" s="50" t="s">
        <v>223</v>
      </c>
      <c r="G534" s="284" t="s">
        <v>2049</v>
      </c>
      <c r="H534" s="50" t="s">
        <v>2050</v>
      </c>
      <c r="I534" s="297" t="s">
        <v>1673</v>
      </c>
      <c r="J534" s="50">
        <v>15</v>
      </c>
      <c r="K534" s="50">
        <v>1</v>
      </c>
      <c r="L534" s="18">
        <v>2</v>
      </c>
      <c r="M534" s="92">
        <f t="shared" si="13"/>
        <v>18</v>
      </c>
      <c r="N534" s="18" t="s">
        <v>1601</v>
      </c>
    </row>
    <row r="535" hidden="1" spans="1:14">
      <c r="A535" s="18">
        <v>272</v>
      </c>
      <c r="B535" s="18" t="s">
        <v>59</v>
      </c>
      <c r="C535" s="282" t="s">
        <v>2051</v>
      </c>
      <c r="D535" s="240"/>
      <c r="E535" s="50"/>
      <c r="F535" s="50"/>
      <c r="G535" s="284"/>
      <c r="H535" s="50"/>
      <c r="I535" s="300" t="s">
        <v>1939</v>
      </c>
      <c r="J535" s="301">
        <v>96</v>
      </c>
      <c r="K535" s="50">
        <v>3</v>
      </c>
      <c r="L535" s="18">
        <v>2</v>
      </c>
      <c r="M535" s="92">
        <f t="shared" si="13"/>
        <v>101</v>
      </c>
      <c r="N535" s="18" t="s">
        <v>1601</v>
      </c>
    </row>
    <row r="536" s="4" customFormat="1" hidden="1" spans="1:14">
      <c r="A536" s="103"/>
      <c r="B536" s="103"/>
      <c r="C536" s="289" t="s">
        <v>2052</v>
      </c>
      <c r="D536" s="290" t="s">
        <v>1820</v>
      </c>
      <c r="E536" s="290"/>
      <c r="F536" s="290"/>
      <c r="G536" s="290"/>
      <c r="H536" s="290"/>
      <c r="I536" s="290" t="s">
        <v>1945</v>
      </c>
      <c r="J536" s="299"/>
      <c r="K536" s="290"/>
      <c r="L536" s="103"/>
      <c r="M536" s="18">
        <f t="shared" si="13"/>
        <v>0</v>
      </c>
      <c r="N536" s="103" t="s">
        <v>1601</v>
      </c>
    </row>
    <row r="537" hidden="1" spans="1:14">
      <c r="A537" s="18">
        <v>189</v>
      </c>
      <c r="B537" s="18" t="s">
        <v>68</v>
      </c>
      <c r="C537" s="282" t="s">
        <v>2053</v>
      </c>
      <c r="D537" s="261" t="s">
        <v>2054</v>
      </c>
      <c r="E537" s="348" t="s">
        <v>2055</v>
      </c>
      <c r="F537" s="287" t="s">
        <v>2056</v>
      </c>
      <c r="G537" s="50" t="s">
        <v>2057</v>
      </c>
      <c r="H537" s="50" t="s">
        <v>2058</v>
      </c>
      <c r="I537" s="300" t="s">
        <v>1700</v>
      </c>
      <c r="J537" s="301">
        <v>42</v>
      </c>
      <c r="K537" s="50">
        <v>2</v>
      </c>
      <c r="L537" s="18">
        <v>3</v>
      </c>
      <c r="M537" s="92">
        <f t="shared" si="13"/>
        <v>47</v>
      </c>
      <c r="N537" s="18" t="s">
        <v>1601</v>
      </c>
    </row>
    <row r="538" hidden="1" spans="1:14">
      <c r="A538" s="18">
        <v>289</v>
      </c>
      <c r="B538" s="18" t="s">
        <v>68</v>
      </c>
      <c r="C538" s="282" t="s">
        <v>2059</v>
      </c>
      <c r="D538" s="240" t="s">
        <v>2060</v>
      </c>
      <c r="E538" s="50" t="s">
        <v>2061</v>
      </c>
      <c r="F538" s="50" t="s">
        <v>1853</v>
      </c>
      <c r="G538" s="283" t="s">
        <v>1611</v>
      </c>
      <c r="H538" s="50" t="s">
        <v>2062</v>
      </c>
      <c r="I538" s="300" t="s">
        <v>2063</v>
      </c>
      <c r="J538" s="301">
        <v>83</v>
      </c>
      <c r="K538" s="50">
        <v>3</v>
      </c>
      <c r="L538" s="18">
        <v>3</v>
      </c>
      <c r="M538" s="92">
        <f t="shared" si="13"/>
        <v>89</v>
      </c>
      <c r="N538" s="18" t="s">
        <v>1601</v>
      </c>
    </row>
    <row r="539" s="1" customFormat="1" ht="22.5" hidden="1" spans="1:14">
      <c r="A539" s="46">
        <v>196</v>
      </c>
      <c r="B539" s="18" t="s">
        <v>76</v>
      </c>
      <c r="C539" s="288" t="s">
        <v>2064</v>
      </c>
      <c r="D539" s="349" t="s">
        <v>2065</v>
      </c>
      <c r="E539" s="325" t="s">
        <v>2066</v>
      </c>
      <c r="F539" s="315" t="s">
        <v>129</v>
      </c>
      <c r="G539" s="315" t="s">
        <v>2067</v>
      </c>
      <c r="H539" s="350" t="s">
        <v>2068</v>
      </c>
      <c r="I539" s="300" t="s">
        <v>1773</v>
      </c>
      <c r="J539" s="303">
        <v>80</v>
      </c>
      <c r="K539" s="50">
        <v>3</v>
      </c>
      <c r="L539" s="46">
        <v>2</v>
      </c>
      <c r="M539" s="92">
        <f t="shared" si="13"/>
        <v>85</v>
      </c>
      <c r="N539" s="46" t="s">
        <v>1601</v>
      </c>
    </row>
    <row r="540" ht="22.5" hidden="1" spans="1:14">
      <c r="A540" s="18">
        <v>259</v>
      </c>
      <c r="B540" s="18" t="s">
        <v>59</v>
      </c>
      <c r="C540" s="282" t="s">
        <v>2069</v>
      </c>
      <c r="D540" s="240" t="s">
        <v>2070</v>
      </c>
      <c r="E540" s="50" t="s">
        <v>2071</v>
      </c>
      <c r="F540" s="286" t="s">
        <v>63</v>
      </c>
      <c r="G540" s="286" t="s">
        <v>2072</v>
      </c>
      <c r="H540" s="286" t="s">
        <v>2073</v>
      </c>
      <c r="I540" s="297" t="s">
        <v>1790</v>
      </c>
      <c r="J540" s="50">
        <v>72</v>
      </c>
      <c r="K540" s="50">
        <v>3</v>
      </c>
      <c r="L540" s="18">
        <v>2</v>
      </c>
      <c r="M540" s="92">
        <f t="shared" si="13"/>
        <v>77</v>
      </c>
      <c r="N540" s="18" t="s">
        <v>1601</v>
      </c>
    </row>
    <row r="541" ht="33.75" hidden="1" spans="1:14">
      <c r="A541" s="18">
        <v>270</v>
      </c>
      <c r="B541" s="18" t="s">
        <v>59</v>
      </c>
      <c r="C541" s="282" t="s">
        <v>2074</v>
      </c>
      <c r="D541" s="240" t="s">
        <v>1704</v>
      </c>
      <c r="E541" s="50" t="s">
        <v>1705</v>
      </c>
      <c r="F541" s="50" t="s">
        <v>223</v>
      </c>
      <c r="G541" s="50" t="s">
        <v>1863</v>
      </c>
      <c r="H541" s="50" t="s">
        <v>1707</v>
      </c>
      <c r="I541" s="297" t="s">
        <v>2075</v>
      </c>
      <c r="J541" s="303">
        <v>99</v>
      </c>
      <c r="K541" s="50">
        <v>4</v>
      </c>
      <c r="L541" s="18">
        <v>2</v>
      </c>
      <c r="M541" s="92">
        <f t="shared" si="13"/>
        <v>105</v>
      </c>
      <c r="N541" s="18" t="s">
        <v>1601</v>
      </c>
    </row>
    <row r="542" ht="22.5" hidden="1" spans="1:14">
      <c r="A542" s="18"/>
      <c r="B542" s="18" t="s">
        <v>76</v>
      </c>
      <c r="C542" s="351" t="s">
        <v>2076</v>
      </c>
      <c r="D542" s="240" t="s">
        <v>1802</v>
      </c>
      <c r="E542" s="50" t="s">
        <v>641</v>
      </c>
      <c r="F542" s="50" t="s">
        <v>518</v>
      </c>
      <c r="G542" s="352">
        <v>42917</v>
      </c>
      <c r="H542" s="50" t="s">
        <v>1803</v>
      </c>
      <c r="I542" s="297" t="s">
        <v>1713</v>
      </c>
      <c r="J542" s="50">
        <v>75</v>
      </c>
      <c r="K542" s="50">
        <v>2</v>
      </c>
      <c r="L542" s="18">
        <v>2</v>
      </c>
      <c r="M542" s="18">
        <f t="shared" si="13"/>
        <v>79</v>
      </c>
      <c r="N542" s="18" t="s">
        <v>1601</v>
      </c>
    </row>
    <row r="543" hidden="1" spans="1:14">
      <c r="A543" s="18">
        <v>256</v>
      </c>
      <c r="B543" s="18" t="s">
        <v>59</v>
      </c>
      <c r="C543" s="282" t="s">
        <v>2077</v>
      </c>
      <c r="D543" s="240" t="s">
        <v>2078</v>
      </c>
      <c r="E543" s="50" t="s">
        <v>2079</v>
      </c>
      <c r="F543" s="286" t="s">
        <v>223</v>
      </c>
      <c r="G543" s="293" t="s">
        <v>2080</v>
      </c>
      <c r="H543" s="50" t="s">
        <v>2081</v>
      </c>
      <c r="I543" s="300" t="s">
        <v>1996</v>
      </c>
      <c r="J543" s="303">
        <v>31</v>
      </c>
      <c r="K543" s="50">
        <v>1</v>
      </c>
      <c r="L543" s="18">
        <v>2</v>
      </c>
      <c r="M543" s="92">
        <f t="shared" si="13"/>
        <v>34</v>
      </c>
      <c r="N543" s="18" t="s">
        <v>1601</v>
      </c>
    </row>
    <row r="544" ht="22.5" hidden="1" spans="1:14">
      <c r="A544" s="18">
        <v>253</v>
      </c>
      <c r="B544" s="18" t="s">
        <v>59</v>
      </c>
      <c r="C544" s="282" t="s">
        <v>2082</v>
      </c>
      <c r="D544" s="240" t="s">
        <v>2083</v>
      </c>
      <c r="E544" s="50" t="s">
        <v>2084</v>
      </c>
      <c r="F544" s="50" t="s">
        <v>223</v>
      </c>
      <c r="G544" s="50" t="s">
        <v>1605</v>
      </c>
      <c r="H544" s="50" t="s">
        <v>2085</v>
      </c>
      <c r="I544" s="300" t="s">
        <v>1843</v>
      </c>
      <c r="J544" s="301">
        <v>36</v>
      </c>
      <c r="K544" s="50">
        <v>1</v>
      </c>
      <c r="L544" s="18">
        <v>2</v>
      </c>
      <c r="M544" s="92">
        <f t="shared" si="13"/>
        <v>39</v>
      </c>
      <c r="N544" s="18" t="s">
        <v>1601</v>
      </c>
    </row>
    <row r="545" s="4" customFormat="1" hidden="1" spans="1:14">
      <c r="A545" s="103">
        <v>1.5</v>
      </c>
      <c r="B545" s="103" t="s">
        <v>68</v>
      </c>
      <c r="C545" s="289" t="s">
        <v>2086</v>
      </c>
      <c r="D545" s="353" t="s">
        <v>2087</v>
      </c>
      <c r="E545" s="179"/>
      <c r="F545" s="179"/>
      <c r="G545" s="290"/>
      <c r="H545" s="290" t="s">
        <v>2088</v>
      </c>
      <c r="I545" s="299" t="s">
        <v>1700</v>
      </c>
      <c r="J545" s="299">
        <v>42</v>
      </c>
      <c r="K545" s="290">
        <v>2</v>
      </c>
      <c r="L545" s="103">
        <v>2</v>
      </c>
      <c r="M545" s="103">
        <f t="shared" si="13"/>
        <v>46</v>
      </c>
      <c r="N545" s="103" t="s">
        <v>1601</v>
      </c>
    </row>
    <row r="546" ht="22.5" hidden="1" spans="1:14">
      <c r="A546" s="18">
        <v>330</v>
      </c>
      <c r="B546" s="18" t="s">
        <v>59</v>
      </c>
      <c r="C546" s="282" t="s">
        <v>2089</v>
      </c>
      <c r="D546" s="240" t="s">
        <v>2090</v>
      </c>
      <c r="E546" s="50" t="s">
        <v>2091</v>
      </c>
      <c r="F546" s="50" t="s">
        <v>223</v>
      </c>
      <c r="G546" s="50" t="s">
        <v>2092</v>
      </c>
      <c r="H546" s="50" t="s">
        <v>2093</v>
      </c>
      <c r="I546" s="297" t="s">
        <v>2094</v>
      </c>
      <c r="J546" s="50">
        <v>117</v>
      </c>
      <c r="K546" s="50">
        <v>4</v>
      </c>
      <c r="L546" s="18">
        <v>2</v>
      </c>
      <c r="M546" s="92">
        <f t="shared" si="13"/>
        <v>123</v>
      </c>
      <c r="N546" s="18" t="s">
        <v>1601</v>
      </c>
    </row>
    <row r="547" s="4" customFormat="1" ht="22.5" hidden="1" spans="1:14">
      <c r="A547" s="103"/>
      <c r="B547" s="103"/>
      <c r="C547" s="289" t="s">
        <v>2095</v>
      </c>
      <c r="D547" s="179" t="s">
        <v>2096</v>
      </c>
      <c r="E547" s="179"/>
      <c r="F547" s="179"/>
      <c r="G547" s="179"/>
      <c r="H547" s="179"/>
      <c r="I547" s="290" t="s">
        <v>1744</v>
      </c>
      <c r="J547" s="299"/>
      <c r="K547" s="290"/>
      <c r="L547" s="103"/>
      <c r="M547" s="18">
        <f t="shared" si="13"/>
        <v>0</v>
      </c>
      <c r="N547" s="103" t="s">
        <v>1601</v>
      </c>
    </row>
    <row r="548" hidden="1" spans="1:14">
      <c r="A548" s="18">
        <v>230</v>
      </c>
      <c r="B548" s="18" t="s">
        <v>59</v>
      </c>
      <c r="C548" s="282" t="s">
        <v>2097</v>
      </c>
      <c r="D548" s="240" t="s">
        <v>2098</v>
      </c>
      <c r="E548" s="50" t="s">
        <v>2099</v>
      </c>
      <c r="F548" s="50" t="s">
        <v>223</v>
      </c>
      <c r="G548" s="50" t="s">
        <v>2100</v>
      </c>
      <c r="H548" s="50" t="s">
        <v>2101</v>
      </c>
      <c r="I548" s="297" t="s">
        <v>1719</v>
      </c>
      <c r="J548" s="50">
        <v>22</v>
      </c>
      <c r="K548" s="50">
        <v>1</v>
      </c>
      <c r="L548" s="18">
        <v>2</v>
      </c>
      <c r="M548" s="92">
        <f t="shared" si="13"/>
        <v>25</v>
      </c>
      <c r="N548" s="18" t="s">
        <v>1601</v>
      </c>
    </row>
    <row r="549" s="4" customFormat="1" ht="22.5" hidden="1" spans="1:14">
      <c r="A549" s="103"/>
      <c r="B549" s="103"/>
      <c r="C549" s="289" t="s">
        <v>2102</v>
      </c>
      <c r="D549" s="290" t="s">
        <v>2024</v>
      </c>
      <c r="E549" s="290"/>
      <c r="F549" s="290"/>
      <c r="G549" s="290"/>
      <c r="H549" s="290"/>
      <c r="I549" s="290" t="s">
        <v>1713</v>
      </c>
      <c r="J549" s="290"/>
      <c r="K549" s="290"/>
      <c r="L549" s="103"/>
      <c r="M549" s="18">
        <f t="shared" si="13"/>
        <v>0</v>
      </c>
      <c r="N549" s="103" t="s">
        <v>1601</v>
      </c>
    </row>
    <row r="550" ht="56.25" hidden="1" spans="1:14">
      <c r="A550" s="18">
        <v>293</v>
      </c>
      <c r="B550" s="18" t="s">
        <v>68</v>
      </c>
      <c r="C550" s="282" t="s">
        <v>524</v>
      </c>
      <c r="D550" s="354" t="s">
        <v>2103</v>
      </c>
      <c r="E550" s="355" t="s">
        <v>2104</v>
      </c>
      <c r="F550" s="50" t="s">
        <v>223</v>
      </c>
      <c r="G550" s="355" t="s">
        <v>2105</v>
      </c>
      <c r="H550" s="50" t="s">
        <v>2106</v>
      </c>
      <c r="I550" s="297" t="s">
        <v>2107</v>
      </c>
      <c r="J550" s="50">
        <v>360</v>
      </c>
      <c r="K550" s="50">
        <v>12</v>
      </c>
      <c r="L550" s="18">
        <v>2</v>
      </c>
      <c r="M550" s="92">
        <f t="shared" ref="M550:M566" si="14">L550+K550+J550</f>
        <v>374</v>
      </c>
      <c r="N550" s="18" t="s">
        <v>1601</v>
      </c>
    </row>
    <row r="551" ht="22.5" hidden="1" spans="1:14">
      <c r="A551" s="18">
        <v>195</v>
      </c>
      <c r="B551" s="18" t="s">
        <v>76</v>
      </c>
      <c r="C551" s="282" t="s">
        <v>2108</v>
      </c>
      <c r="D551" s="240" t="s">
        <v>2109</v>
      </c>
      <c r="E551" s="50" t="s">
        <v>2110</v>
      </c>
      <c r="F551" s="50" t="s">
        <v>996</v>
      </c>
      <c r="G551" s="283" t="s">
        <v>2111</v>
      </c>
      <c r="H551" s="313" t="s">
        <v>2112</v>
      </c>
      <c r="I551" s="297" t="s">
        <v>2045</v>
      </c>
      <c r="J551" s="50">
        <v>106</v>
      </c>
      <c r="K551" s="50">
        <v>4</v>
      </c>
      <c r="L551" s="18">
        <v>2</v>
      </c>
      <c r="M551" s="92">
        <f t="shared" si="14"/>
        <v>112</v>
      </c>
      <c r="N551" s="18" t="s">
        <v>1601</v>
      </c>
    </row>
    <row r="552" ht="33.75" hidden="1" spans="1:14">
      <c r="A552" s="18"/>
      <c r="B552" s="18" t="s">
        <v>68</v>
      </c>
      <c r="C552" s="282" t="s">
        <v>2113</v>
      </c>
      <c r="D552" s="240" t="s">
        <v>2114</v>
      </c>
      <c r="E552" s="50" t="s">
        <v>2115</v>
      </c>
      <c r="F552" s="286" t="s">
        <v>223</v>
      </c>
      <c r="G552" s="50" t="s">
        <v>2100</v>
      </c>
      <c r="H552" s="50" t="s">
        <v>2116</v>
      </c>
      <c r="I552" s="297" t="s">
        <v>2117</v>
      </c>
      <c r="J552" s="50">
        <v>204</v>
      </c>
      <c r="K552" s="50">
        <v>6</v>
      </c>
      <c r="L552" s="18">
        <v>3</v>
      </c>
      <c r="M552" s="18">
        <f t="shared" si="14"/>
        <v>213</v>
      </c>
      <c r="N552" s="18" t="s">
        <v>1601</v>
      </c>
    </row>
    <row r="553" s="1" customFormat="1" hidden="1" spans="1:14">
      <c r="A553" s="46"/>
      <c r="B553" s="18" t="s">
        <v>44</v>
      </c>
      <c r="C553" s="326" t="s">
        <v>2118</v>
      </c>
      <c r="D553" s="240" t="s">
        <v>2119</v>
      </c>
      <c r="E553" s="50" t="s">
        <v>2120</v>
      </c>
      <c r="F553" s="283" t="s">
        <v>2121</v>
      </c>
      <c r="G553" s="50" t="s">
        <v>2122</v>
      </c>
      <c r="H553" s="356" t="s">
        <v>2123</v>
      </c>
      <c r="I553" s="297" t="s">
        <v>1673</v>
      </c>
      <c r="J553" s="50">
        <v>15</v>
      </c>
      <c r="K553" s="50">
        <v>1</v>
      </c>
      <c r="L553" s="46">
        <v>2</v>
      </c>
      <c r="M553" s="18">
        <f t="shared" si="14"/>
        <v>18</v>
      </c>
      <c r="N553" s="46" t="s">
        <v>1601</v>
      </c>
    </row>
    <row r="554" hidden="1" spans="1:14">
      <c r="A554" s="18">
        <v>296</v>
      </c>
      <c r="B554" s="18" t="s">
        <v>44</v>
      </c>
      <c r="C554" s="282" t="s">
        <v>1577</v>
      </c>
      <c r="D554" s="154" t="s">
        <v>1578</v>
      </c>
      <c r="E554" s="154" t="s">
        <v>1579</v>
      </c>
      <c r="F554" s="357" t="s">
        <v>15</v>
      </c>
      <c r="G554" s="154">
        <v>2019</v>
      </c>
      <c r="H554" s="259" t="s">
        <v>1580</v>
      </c>
      <c r="I554" s="297" t="s">
        <v>1737</v>
      </c>
      <c r="J554" s="50">
        <v>29</v>
      </c>
      <c r="K554" s="50">
        <v>1</v>
      </c>
      <c r="L554" s="18">
        <v>2</v>
      </c>
      <c r="M554" s="92">
        <f t="shared" si="14"/>
        <v>32</v>
      </c>
      <c r="N554" s="18" t="s">
        <v>1601</v>
      </c>
    </row>
    <row r="555" s="4" customFormat="1" hidden="1" spans="1:14">
      <c r="A555" s="103"/>
      <c r="B555" s="103"/>
      <c r="C555" s="289" t="s">
        <v>2124</v>
      </c>
      <c r="D555" s="290" t="s">
        <v>1838</v>
      </c>
      <c r="E555" s="290"/>
      <c r="F555" s="290"/>
      <c r="G555" s="290"/>
      <c r="H555" s="290"/>
      <c r="I555" s="299" t="s">
        <v>1996</v>
      </c>
      <c r="J555" s="299"/>
      <c r="K555" s="290"/>
      <c r="L555" s="103"/>
      <c r="M555" s="18">
        <f t="shared" si="14"/>
        <v>0</v>
      </c>
      <c r="N555" s="103" t="s">
        <v>1601</v>
      </c>
    </row>
    <row r="556" hidden="1" spans="1:14">
      <c r="A556" s="18">
        <v>325</v>
      </c>
      <c r="B556" s="18" t="s">
        <v>59</v>
      </c>
      <c r="C556" s="288" t="s">
        <v>2125</v>
      </c>
      <c r="D556" s="240" t="s">
        <v>2126</v>
      </c>
      <c r="E556" s="50" t="s">
        <v>1677</v>
      </c>
      <c r="F556" s="50" t="s">
        <v>223</v>
      </c>
      <c r="G556" s="50" t="s">
        <v>2127</v>
      </c>
      <c r="H556" s="50" t="s">
        <v>2128</v>
      </c>
      <c r="I556" s="297" t="s">
        <v>1945</v>
      </c>
      <c r="J556" s="303">
        <v>143</v>
      </c>
      <c r="K556" s="50">
        <v>4</v>
      </c>
      <c r="L556" s="18">
        <v>2</v>
      </c>
      <c r="M556" s="92">
        <f t="shared" si="14"/>
        <v>149</v>
      </c>
      <c r="N556" s="18" t="s">
        <v>1601</v>
      </c>
    </row>
    <row r="557" hidden="1" spans="1:14">
      <c r="A557" s="18">
        <v>325</v>
      </c>
      <c r="B557" s="18" t="s">
        <v>59</v>
      </c>
      <c r="C557" s="288" t="s">
        <v>2129</v>
      </c>
      <c r="D557" s="240"/>
      <c r="E557" s="50"/>
      <c r="F557" s="50"/>
      <c r="G557" s="50"/>
      <c r="H557" s="50"/>
      <c r="I557" s="297" t="s">
        <v>1719</v>
      </c>
      <c r="J557" s="303">
        <v>22</v>
      </c>
      <c r="K557" s="50">
        <v>1</v>
      </c>
      <c r="L557" s="18">
        <v>2</v>
      </c>
      <c r="M557" s="92">
        <f t="shared" si="14"/>
        <v>25</v>
      </c>
      <c r="N557" s="18" t="s">
        <v>1601</v>
      </c>
    </row>
    <row r="558" s="3" customFormat="1" ht="78.75" hidden="1" spans="1:14">
      <c r="A558" s="88"/>
      <c r="B558" s="88" t="s">
        <v>59</v>
      </c>
      <c r="C558" s="358" t="s">
        <v>2130</v>
      </c>
      <c r="D558" s="359" t="s">
        <v>2131</v>
      </c>
      <c r="E558" s="360" t="s">
        <v>2132</v>
      </c>
      <c r="F558" s="361" t="s">
        <v>2133</v>
      </c>
      <c r="G558" s="360" t="s">
        <v>2049</v>
      </c>
      <c r="H558" s="360" t="s">
        <v>2134</v>
      </c>
      <c r="I558" s="360" t="s">
        <v>2135</v>
      </c>
      <c r="J558" s="360">
        <v>351</v>
      </c>
      <c r="K558" s="360">
        <v>12</v>
      </c>
      <c r="L558" s="88">
        <v>4</v>
      </c>
      <c r="M558" s="88">
        <f t="shared" si="14"/>
        <v>367</v>
      </c>
      <c r="N558" s="88" t="s">
        <v>1601</v>
      </c>
    </row>
    <row r="559" hidden="1" spans="1:14">
      <c r="A559" s="18">
        <v>290</v>
      </c>
      <c r="B559" s="18" t="s">
        <v>68</v>
      </c>
      <c r="C559" s="282" t="s">
        <v>2136</v>
      </c>
      <c r="D559" s="240" t="s">
        <v>2137</v>
      </c>
      <c r="E559" s="50" t="s">
        <v>2138</v>
      </c>
      <c r="F559" s="50" t="s">
        <v>1853</v>
      </c>
      <c r="G559" s="50" t="s">
        <v>2139</v>
      </c>
      <c r="H559" s="50" t="s">
        <v>2140</v>
      </c>
      <c r="I559" s="297" t="s">
        <v>1607</v>
      </c>
      <c r="J559" s="50">
        <v>108</v>
      </c>
      <c r="K559" s="50">
        <v>3</v>
      </c>
      <c r="L559" s="18">
        <v>2</v>
      </c>
      <c r="M559" s="92">
        <f t="shared" si="14"/>
        <v>113</v>
      </c>
      <c r="N559" s="18" t="s">
        <v>1601</v>
      </c>
    </row>
    <row r="560" ht="45" hidden="1" spans="1:14">
      <c r="A560" s="18">
        <v>294</v>
      </c>
      <c r="B560" s="18" t="s">
        <v>68</v>
      </c>
      <c r="C560" s="282" t="s">
        <v>2141</v>
      </c>
      <c r="D560" s="354" t="s">
        <v>2142</v>
      </c>
      <c r="E560" s="362" t="s">
        <v>2143</v>
      </c>
      <c r="F560" s="362" t="s">
        <v>1853</v>
      </c>
      <c r="G560" s="286" t="s">
        <v>2144</v>
      </c>
      <c r="H560" s="362" t="s">
        <v>2145</v>
      </c>
      <c r="I560" s="297" t="s">
        <v>2146</v>
      </c>
      <c r="J560" s="50">
        <v>271</v>
      </c>
      <c r="K560" s="50">
        <v>9</v>
      </c>
      <c r="L560" s="18">
        <v>2</v>
      </c>
      <c r="M560" s="92">
        <f t="shared" si="14"/>
        <v>282</v>
      </c>
      <c r="N560" s="18" t="s">
        <v>1601</v>
      </c>
    </row>
    <row r="561" ht="33.75" hidden="1" spans="1:14">
      <c r="A561" s="18">
        <v>292</v>
      </c>
      <c r="B561" s="18" t="s">
        <v>68</v>
      </c>
      <c r="C561" s="282" t="s">
        <v>2147</v>
      </c>
      <c r="D561" s="240" t="s">
        <v>2148</v>
      </c>
      <c r="E561" s="50" t="s">
        <v>2149</v>
      </c>
      <c r="F561" s="50" t="s">
        <v>223</v>
      </c>
      <c r="G561" s="50" t="s">
        <v>1655</v>
      </c>
      <c r="H561" s="283" t="s">
        <v>2150</v>
      </c>
      <c r="I561" s="297" t="s">
        <v>2151</v>
      </c>
      <c r="J561" s="50">
        <v>137</v>
      </c>
      <c r="K561" s="50">
        <v>4</v>
      </c>
      <c r="L561" s="18">
        <v>3</v>
      </c>
      <c r="M561" s="92">
        <f t="shared" si="14"/>
        <v>144</v>
      </c>
      <c r="N561" s="18" t="s">
        <v>1601</v>
      </c>
    </row>
    <row r="562" s="7" customFormat="1" ht="112.5" hidden="1" spans="1:14">
      <c r="A562" s="363"/>
      <c r="B562" s="363"/>
      <c r="C562" s="364" t="s">
        <v>2152</v>
      </c>
      <c r="D562" s="365" t="s">
        <v>2153</v>
      </c>
      <c r="E562" s="365"/>
      <c r="F562" s="365"/>
      <c r="G562" s="365"/>
      <c r="H562" s="365"/>
      <c r="I562" s="365" t="s">
        <v>2154</v>
      </c>
      <c r="J562" s="365"/>
      <c r="K562" s="365"/>
      <c r="L562" s="363"/>
      <c r="M562" s="92">
        <f t="shared" si="14"/>
        <v>0</v>
      </c>
      <c r="N562" s="363" t="s">
        <v>1601</v>
      </c>
    </row>
    <row r="563" ht="45" hidden="1" spans="1:14">
      <c r="A563" s="18">
        <v>324</v>
      </c>
      <c r="B563" s="18" t="s">
        <v>59</v>
      </c>
      <c r="C563" s="366"/>
      <c r="D563" s="286" t="s">
        <v>2155</v>
      </c>
      <c r="E563" s="286" t="s">
        <v>2032</v>
      </c>
      <c r="F563" s="286" t="s">
        <v>223</v>
      </c>
      <c r="G563" s="286" t="s">
        <v>1655</v>
      </c>
      <c r="H563" s="286" t="s">
        <v>2156</v>
      </c>
      <c r="I563" s="372" t="s">
        <v>2157</v>
      </c>
      <c r="J563" s="50">
        <v>65</v>
      </c>
      <c r="K563" s="50">
        <v>3</v>
      </c>
      <c r="L563" s="18">
        <v>4</v>
      </c>
      <c r="M563" s="92">
        <f t="shared" si="14"/>
        <v>72</v>
      </c>
      <c r="N563" s="18" t="s">
        <v>1601</v>
      </c>
    </row>
    <row r="564" ht="22.5" hidden="1" spans="1:14">
      <c r="A564" s="18"/>
      <c r="B564" s="18" t="s">
        <v>59</v>
      </c>
      <c r="C564" s="282" t="s">
        <v>2158</v>
      </c>
      <c r="D564" s="240" t="s">
        <v>2159</v>
      </c>
      <c r="E564" s="50" t="s">
        <v>2160</v>
      </c>
      <c r="F564" s="50" t="s">
        <v>1992</v>
      </c>
      <c r="G564" s="50" t="s">
        <v>1897</v>
      </c>
      <c r="H564" s="50" t="s">
        <v>2161</v>
      </c>
      <c r="I564" s="297" t="s">
        <v>2162</v>
      </c>
      <c r="J564" s="50">
        <v>101</v>
      </c>
      <c r="K564" s="50">
        <v>3</v>
      </c>
      <c r="L564" s="18">
        <v>2</v>
      </c>
      <c r="M564" s="18">
        <f t="shared" si="14"/>
        <v>106</v>
      </c>
      <c r="N564" s="18" t="s">
        <v>1601</v>
      </c>
    </row>
    <row r="565" ht="22.5" hidden="1" spans="1:14">
      <c r="A565" s="18">
        <v>328</v>
      </c>
      <c r="B565" s="18" t="s">
        <v>59</v>
      </c>
      <c r="C565" s="288" t="s">
        <v>2163</v>
      </c>
      <c r="D565" s="240" t="s">
        <v>2164</v>
      </c>
      <c r="E565" s="50" t="s">
        <v>2165</v>
      </c>
      <c r="F565" s="50" t="s">
        <v>223</v>
      </c>
      <c r="G565" s="283" t="s">
        <v>2166</v>
      </c>
      <c r="H565" s="50" t="s">
        <v>2167</v>
      </c>
      <c r="I565" s="297" t="s">
        <v>2168</v>
      </c>
      <c r="J565" s="50">
        <v>87</v>
      </c>
      <c r="K565" s="50">
        <v>3</v>
      </c>
      <c r="L565" s="18">
        <v>2</v>
      </c>
      <c r="M565" s="92">
        <f t="shared" si="14"/>
        <v>92</v>
      </c>
      <c r="N565" s="18" t="s">
        <v>1601</v>
      </c>
    </row>
    <row r="566" ht="36" hidden="1" spans="1:14">
      <c r="A566" s="17">
        <v>394</v>
      </c>
      <c r="B566" s="18" t="s">
        <v>44</v>
      </c>
      <c r="C566" s="367" t="s">
        <v>2169</v>
      </c>
      <c r="D566" s="368" t="s">
        <v>2170</v>
      </c>
      <c r="E566" s="368" t="s">
        <v>2171</v>
      </c>
      <c r="F566" s="368" t="s">
        <v>704</v>
      </c>
      <c r="G566" s="368" t="s">
        <v>2172</v>
      </c>
      <c r="H566" s="368" t="s">
        <v>2173</v>
      </c>
      <c r="I566" s="373" t="s">
        <v>2174</v>
      </c>
      <c r="J566" s="368">
        <v>353</v>
      </c>
      <c r="K566" s="371">
        <v>3</v>
      </c>
      <c r="L566" s="374">
        <v>4</v>
      </c>
      <c r="M566" s="92">
        <f t="shared" si="14"/>
        <v>360</v>
      </c>
      <c r="N566" s="18" t="s">
        <v>2175</v>
      </c>
    </row>
    <row r="567" ht="36" hidden="1" spans="1:14">
      <c r="A567" s="17">
        <v>298</v>
      </c>
      <c r="B567" s="18" t="s">
        <v>44</v>
      </c>
      <c r="C567" s="367" t="s">
        <v>2176</v>
      </c>
      <c r="D567" s="259" t="s">
        <v>1901</v>
      </c>
      <c r="E567" s="259" t="s">
        <v>1902</v>
      </c>
      <c r="F567" s="260" t="s">
        <v>15</v>
      </c>
      <c r="G567" s="154">
        <v>2018</v>
      </c>
      <c r="H567" s="259" t="s">
        <v>1904</v>
      </c>
      <c r="I567" s="373" t="s">
        <v>2177</v>
      </c>
      <c r="J567" s="368">
        <v>219</v>
      </c>
      <c r="K567" s="371">
        <v>1</v>
      </c>
      <c r="L567" s="374">
        <v>2</v>
      </c>
      <c r="M567" s="92">
        <f t="shared" ref="M567:M599" si="15">L567+K567+J567</f>
        <v>222</v>
      </c>
      <c r="N567" s="18" t="s">
        <v>2175</v>
      </c>
    </row>
    <row r="568" hidden="1" spans="1:14">
      <c r="A568" s="17">
        <v>393</v>
      </c>
      <c r="B568" s="18" t="s">
        <v>44</v>
      </c>
      <c r="C568" s="367" t="s">
        <v>2178</v>
      </c>
      <c r="D568" s="368" t="s">
        <v>2179</v>
      </c>
      <c r="E568" s="368" t="s">
        <v>2180</v>
      </c>
      <c r="F568" s="368" t="s">
        <v>704</v>
      </c>
      <c r="G568" s="368" t="s">
        <v>2181</v>
      </c>
      <c r="H568" s="368" t="s">
        <v>2182</v>
      </c>
      <c r="I568" s="373" t="s">
        <v>2183</v>
      </c>
      <c r="J568" s="368">
        <v>29</v>
      </c>
      <c r="K568" s="371">
        <v>1</v>
      </c>
      <c r="L568" s="374">
        <v>2</v>
      </c>
      <c r="M568" s="92">
        <f t="shared" si="15"/>
        <v>32</v>
      </c>
      <c r="N568" s="18" t="s">
        <v>2175</v>
      </c>
    </row>
    <row r="569" s="1" customFormat="1" ht="24" hidden="1" spans="1:14">
      <c r="A569" s="1">
        <v>302</v>
      </c>
      <c r="B569" s="46" t="s">
        <v>44</v>
      </c>
      <c r="C569" s="367" t="s">
        <v>2184</v>
      </c>
      <c r="D569" s="368" t="s">
        <v>2185</v>
      </c>
      <c r="E569" s="368" t="s">
        <v>2186</v>
      </c>
      <c r="F569" s="368" t="s">
        <v>15</v>
      </c>
      <c r="G569" s="369" t="s">
        <v>2187</v>
      </c>
      <c r="H569" s="765" t="s">
        <v>2188</v>
      </c>
      <c r="I569" s="373" t="s">
        <v>2189</v>
      </c>
      <c r="J569" s="368">
        <v>271</v>
      </c>
      <c r="K569" s="371">
        <v>1</v>
      </c>
      <c r="L569" s="374">
        <v>4</v>
      </c>
      <c r="M569" s="100">
        <f t="shared" si="15"/>
        <v>276</v>
      </c>
      <c r="N569" s="46" t="s">
        <v>2175</v>
      </c>
    </row>
    <row r="570" ht="36" hidden="1" spans="1:14">
      <c r="A570" s="17"/>
      <c r="B570" s="46" t="s">
        <v>44</v>
      </c>
      <c r="C570" s="367" t="s">
        <v>2190</v>
      </c>
      <c r="D570" s="77" t="s">
        <v>589</v>
      </c>
      <c r="E570" s="77" t="s">
        <v>590</v>
      </c>
      <c r="F570" s="77" t="s">
        <v>275</v>
      </c>
      <c r="G570" s="77" t="s">
        <v>155</v>
      </c>
      <c r="H570" s="77" t="s">
        <v>591</v>
      </c>
      <c r="I570" s="373" t="s">
        <v>2191</v>
      </c>
      <c r="J570" s="368">
        <v>353</v>
      </c>
      <c r="K570" s="371">
        <v>2</v>
      </c>
      <c r="L570" s="374">
        <v>3</v>
      </c>
      <c r="M570" s="18">
        <f t="shared" si="15"/>
        <v>358</v>
      </c>
      <c r="N570" s="18" t="s">
        <v>2175</v>
      </c>
    </row>
    <row r="571" s="1" customFormat="1" ht="72" hidden="1" spans="1:14">
      <c r="A571" s="45"/>
      <c r="B571" s="46"/>
      <c r="C571" s="370" t="s">
        <v>2192</v>
      </c>
      <c r="D571" s="368" t="s">
        <v>888</v>
      </c>
      <c r="E571" s="368" t="s">
        <v>888</v>
      </c>
      <c r="F571" s="368" t="s">
        <v>888</v>
      </c>
      <c r="G571" s="368"/>
      <c r="H571" s="368" t="s">
        <v>888</v>
      </c>
      <c r="I571" s="368" t="s">
        <v>2193</v>
      </c>
      <c r="J571" s="368"/>
      <c r="K571" s="371"/>
      <c r="L571" s="374"/>
      <c r="M571" s="46"/>
      <c r="N571" s="46" t="s">
        <v>2175</v>
      </c>
    </row>
    <row r="572" s="1" customFormat="1" ht="60" hidden="1" spans="1:14">
      <c r="A572" s="45">
        <v>383</v>
      </c>
      <c r="B572" s="46" t="s">
        <v>76</v>
      </c>
      <c r="C572" s="370" t="s">
        <v>2194</v>
      </c>
      <c r="D572" s="368" t="s">
        <v>2195</v>
      </c>
      <c r="E572" s="368" t="s">
        <v>2196</v>
      </c>
      <c r="F572" s="368" t="s">
        <v>2197</v>
      </c>
      <c r="G572" s="368"/>
      <c r="H572" s="765" t="s">
        <v>2198</v>
      </c>
      <c r="I572" s="373" t="s">
        <v>2199</v>
      </c>
      <c r="J572" s="368">
        <v>513</v>
      </c>
      <c r="K572" s="371">
        <v>1</v>
      </c>
      <c r="L572" s="375">
        <v>4</v>
      </c>
      <c r="M572" s="46">
        <f t="shared" si="15"/>
        <v>518</v>
      </c>
      <c r="N572" s="46" t="s">
        <v>2175</v>
      </c>
    </row>
    <row r="573" s="1" customFormat="1" ht="60" hidden="1" spans="1:14">
      <c r="A573" s="45">
        <v>307</v>
      </c>
      <c r="B573" s="46" t="s">
        <v>76</v>
      </c>
      <c r="C573" s="370" t="s">
        <v>2194</v>
      </c>
      <c r="D573" s="368" t="s">
        <v>2200</v>
      </c>
      <c r="E573" s="368" t="s">
        <v>2196</v>
      </c>
      <c r="F573" s="368" t="s">
        <v>2197</v>
      </c>
      <c r="G573" s="368"/>
      <c r="H573" s="765" t="s">
        <v>2201</v>
      </c>
      <c r="I573" s="373" t="s">
        <v>2199</v>
      </c>
      <c r="J573" s="368">
        <v>513</v>
      </c>
      <c r="K573" s="371">
        <v>1</v>
      </c>
      <c r="L573" s="375">
        <v>4</v>
      </c>
      <c r="M573" s="100">
        <f t="shared" si="15"/>
        <v>518</v>
      </c>
      <c r="N573" s="46" t="s">
        <v>2175</v>
      </c>
    </row>
    <row r="574" ht="48" hidden="1" spans="1:14">
      <c r="A574" s="17">
        <v>299</v>
      </c>
      <c r="B574" s="18" t="s">
        <v>44</v>
      </c>
      <c r="C574" s="367" t="s">
        <v>2202</v>
      </c>
      <c r="D574" s="368" t="s">
        <v>2203</v>
      </c>
      <c r="E574" s="368" t="s">
        <v>1592</v>
      </c>
      <c r="F574" s="368" t="s">
        <v>2204</v>
      </c>
      <c r="G574" s="368"/>
      <c r="H574" s="368" t="s">
        <v>2205</v>
      </c>
      <c r="I574" s="373" t="s">
        <v>2206</v>
      </c>
      <c r="J574" s="368" t="s">
        <v>2207</v>
      </c>
      <c r="K574" s="371">
        <v>2</v>
      </c>
      <c r="L574" s="375">
        <v>4</v>
      </c>
      <c r="M574" s="18">
        <v>300</v>
      </c>
      <c r="N574" s="18" t="s">
        <v>2175</v>
      </c>
    </row>
    <row r="575" ht="27" hidden="1" spans="1:14">
      <c r="A575" s="17">
        <v>379</v>
      </c>
      <c r="B575" s="18" t="s">
        <v>76</v>
      </c>
      <c r="C575" s="367" t="s">
        <v>2208</v>
      </c>
      <c r="D575" s="368" t="s">
        <v>2209</v>
      </c>
      <c r="E575" s="368" t="s">
        <v>2210</v>
      </c>
      <c r="F575" s="368" t="s">
        <v>545</v>
      </c>
      <c r="G575" s="368" t="s">
        <v>2211</v>
      </c>
      <c r="H575" s="368" t="s">
        <v>2212</v>
      </c>
      <c r="I575" s="373" t="s">
        <v>2213</v>
      </c>
      <c r="J575" s="368">
        <v>134</v>
      </c>
      <c r="K575" s="371">
        <v>1</v>
      </c>
      <c r="L575" s="374">
        <v>3</v>
      </c>
      <c r="M575" s="92">
        <f t="shared" si="15"/>
        <v>138</v>
      </c>
      <c r="N575" s="18" t="s">
        <v>2175</v>
      </c>
    </row>
    <row r="576" ht="24" hidden="1" spans="1:14">
      <c r="A576" s="18">
        <v>390</v>
      </c>
      <c r="B576" s="18" t="s">
        <v>44</v>
      </c>
      <c r="C576" s="367" t="s">
        <v>2214</v>
      </c>
      <c r="D576" s="371" t="s">
        <v>185</v>
      </c>
      <c r="E576" s="371" t="s">
        <v>1909</v>
      </c>
      <c r="F576" s="371" t="s">
        <v>275</v>
      </c>
      <c r="G576" s="371" t="s">
        <v>2215</v>
      </c>
      <c r="H576" s="371" t="s">
        <v>2216</v>
      </c>
      <c r="I576" s="373" t="s">
        <v>2213</v>
      </c>
      <c r="J576" s="368">
        <v>134</v>
      </c>
      <c r="K576" s="371">
        <v>1</v>
      </c>
      <c r="L576" s="374">
        <v>3</v>
      </c>
      <c r="M576" s="92">
        <f t="shared" si="15"/>
        <v>138</v>
      </c>
      <c r="N576" s="18" t="s">
        <v>2175</v>
      </c>
    </row>
    <row r="577" s="1" customFormat="1" ht="24" hidden="1" spans="1:14">
      <c r="A577" s="45">
        <v>375</v>
      </c>
      <c r="B577" s="46" t="s">
        <v>76</v>
      </c>
      <c r="C577" s="376" t="s">
        <v>2217</v>
      </c>
      <c r="D577" s="377" t="s">
        <v>2218</v>
      </c>
      <c r="E577" s="377" t="s">
        <v>2219</v>
      </c>
      <c r="F577" s="377" t="s">
        <v>2220</v>
      </c>
      <c r="G577" s="377" t="s">
        <v>2221</v>
      </c>
      <c r="H577" s="377" t="s">
        <v>2222</v>
      </c>
      <c r="I577" s="373" t="s">
        <v>2223</v>
      </c>
      <c r="J577" s="368">
        <v>29</v>
      </c>
      <c r="K577" s="371">
        <v>1</v>
      </c>
      <c r="L577" s="406">
        <v>1</v>
      </c>
      <c r="M577" s="100">
        <v>31</v>
      </c>
      <c r="N577" s="46" t="s">
        <v>2175</v>
      </c>
    </row>
    <row r="578" ht="72" hidden="1" spans="1:14">
      <c r="A578" s="17">
        <v>392</v>
      </c>
      <c r="B578" s="18" t="s">
        <v>44</v>
      </c>
      <c r="C578" s="378" t="s">
        <v>1443</v>
      </c>
      <c r="D578" s="368" t="s">
        <v>2224</v>
      </c>
      <c r="E578" s="368" t="s">
        <v>2225</v>
      </c>
      <c r="F578" s="368" t="s">
        <v>129</v>
      </c>
      <c r="G578" s="368" t="s">
        <v>2226</v>
      </c>
      <c r="H578" s="368" t="s">
        <v>2227</v>
      </c>
      <c r="I578" s="373" t="s">
        <v>2228</v>
      </c>
      <c r="J578" s="368">
        <v>326</v>
      </c>
      <c r="K578" s="371">
        <v>2</v>
      </c>
      <c r="L578" s="406">
        <v>4</v>
      </c>
      <c r="M578" s="92">
        <f t="shared" si="15"/>
        <v>332</v>
      </c>
      <c r="N578" s="18" t="s">
        <v>2175</v>
      </c>
    </row>
    <row r="579" ht="24" hidden="1" spans="1:14">
      <c r="A579" s="17">
        <v>377</v>
      </c>
      <c r="B579" s="18" t="s">
        <v>76</v>
      </c>
      <c r="C579" s="367" t="s">
        <v>2229</v>
      </c>
      <c r="D579" s="368" t="s">
        <v>2230</v>
      </c>
      <c r="E579" s="368" t="s">
        <v>2231</v>
      </c>
      <c r="F579" s="368" t="s">
        <v>63</v>
      </c>
      <c r="G579" s="368" t="s">
        <v>2232</v>
      </c>
      <c r="H579" s="368" t="s">
        <v>2233</v>
      </c>
      <c r="I579" s="373" t="s">
        <v>2234</v>
      </c>
      <c r="J579" s="368">
        <v>160</v>
      </c>
      <c r="K579" s="371">
        <v>1</v>
      </c>
      <c r="L579" s="374">
        <v>3</v>
      </c>
      <c r="M579" s="92">
        <f t="shared" si="15"/>
        <v>164</v>
      </c>
      <c r="N579" s="18" t="s">
        <v>2175</v>
      </c>
    </row>
    <row r="580" ht="24" hidden="1" spans="1:14">
      <c r="A580" s="17">
        <v>380</v>
      </c>
      <c r="B580" s="18" t="s">
        <v>76</v>
      </c>
      <c r="C580" s="379" t="s">
        <v>2235</v>
      </c>
      <c r="D580" s="368" t="s">
        <v>2236</v>
      </c>
      <c r="E580" s="368" t="s">
        <v>2237</v>
      </c>
      <c r="F580" s="368" t="s">
        <v>2238</v>
      </c>
      <c r="G580" s="368"/>
      <c r="H580" s="368" t="s">
        <v>2239</v>
      </c>
      <c r="I580" s="373" t="s">
        <v>2223</v>
      </c>
      <c r="J580" s="368">
        <v>29</v>
      </c>
      <c r="K580" s="371">
        <v>1</v>
      </c>
      <c r="L580" s="407">
        <v>2</v>
      </c>
      <c r="M580" s="92">
        <f t="shared" si="15"/>
        <v>32</v>
      </c>
      <c r="N580" s="18" t="s">
        <v>2175</v>
      </c>
    </row>
    <row r="581" hidden="1" spans="1:14">
      <c r="A581" s="17">
        <v>315</v>
      </c>
      <c r="B581" s="18" t="s">
        <v>309</v>
      </c>
      <c r="C581" s="367" t="s">
        <v>2240</v>
      </c>
      <c r="D581" s="368" t="s">
        <v>2241</v>
      </c>
      <c r="E581" s="368" t="s">
        <v>2242</v>
      </c>
      <c r="F581" s="368" t="s">
        <v>56</v>
      </c>
      <c r="G581" s="368" t="s">
        <v>2243</v>
      </c>
      <c r="H581" s="368" t="s">
        <v>2244</v>
      </c>
      <c r="I581" s="373" t="s">
        <v>2223</v>
      </c>
      <c r="J581" s="368">
        <v>29</v>
      </c>
      <c r="K581" s="371">
        <v>1</v>
      </c>
      <c r="L581" s="407">
        <v>2</v>
      </c>
      <c r="M581" s="92">
        <f t="shared" si="15"/>
        <v>32</v>
      </c>
      <c r="N581" s="18" t="s">
        <v>2175</v>
      </c>
    </row>
    <row r="582" s="4" customFormat="1" hidden="1" spans="1:14">
      <c r="A582" s="62" t="s">
        <v>2245</v>
      </c>
      <c r="B582" s="103" t="s">
        <v>44</v>
      </c>
      <c r="C582" s="380" t="s">
        <v>2246</v>
      </c>
      <c r="D582" s="381" t="s">
        <v>2247</v>
      </c>
      <c r="E582" s="381" t="s">
        <v>85</v>
      </c>
      <c r="F582" s="381" t="s">
        <v>275</v>
      </c>
      <c r="G582" s="381" t="s">
        <v>2248</v>
      </c>
      <c r="H582" s="381" t="s">
        <v>2249</v>
      </c>
      <c r="I582" s="381" t="s">
        <v>2223</v>
      </c>
      <c r="J582" s="381">
        <v>29</v>
      </c>
      <c r="K582" s="408">
        <v>1</v>
      </c>
      <c r="L582" s="409">
        <v>2</v>
      </c>
      <c r="M582" s="103">
        <f t="shared" si="15"/>
        <v>32</v>
      </c>
      <c r="N582" s="103" t="s">
        <v>2175</v>
      </c>
    </row>
    <row r="583" s="1" customFormat="1" hidden="1" spans="1:14">
      <c r="A583" s="46">
        <v>227</v>
      </c>
      <c r="B583" s="46" t="s">
        <v>68</v>
      </c>
      <c r="C583" s="367" t="s">
        <v>2250</v>
      </c>
      <c r="D583" s="371" t="s">
        <v>185</v>
      </c>
      <c r="E583" s="371" t="s">
        <v>2251</v>
      </c>
      <c r="F583" s="371" t="s">
        <v>175</v>
      </c>
      <c r="G583" s="382" t="s">
        <v>2252</v>
      </c>
      <c r="H583" s="766" t="s">
        <v>1247</v>
      </c>
      <c r="I583" s="373" t="s">
        <v>2253</v>
      </c>
      <c r="J583" s="368">
        <v>131</v>
      </c>
      <c r="K583" s="371">
        <v>1</v>
      </c>
      <c r="L583" s="407">
        <v>3</v>
      </c>
      <c r="M583" s="100">
        <f t="shared" si="15"/>
        <v>135</v>
      </c>
      <c r="N583" s="46" t="s">
        <v>2175</v>
      </c>
    </row>
    <row r="584" hidden="1" spans="1:14">
      <c r="A584" s="17"/>
      <c r="B584" s="18" t="s">
        <v>44</v>
      </c>
      <c r="C584" s="367" t="s">
        <v>2254</v>
      </c>
      <c r="D584" s="368" t="s">
        <v>2255</v>
      </c>
      <c r="E584" s="368" t="s">
        <v>2256</v>
      </c>
      <c r="F584" s="368" t="s">
        <v>275</v>
      </c>
      <c r="G584" s="368" t="s">
        <v>2257</v>
      </c>
      <c r="H584" s="368" t="s">
        <v>2258</v>
      </c>
      <c r="I584" s="373" t="s">
        <v>2253</v>
      </c>
      <c r="J584" s="368">
        <v>131</v>
      </c>
      <c r="K584" s="371">
        <v>1</v>
      </c>
      <c r="L584" s="407">
        <v>3</v>
      </c>
      <c r="M584" s="18">
        <f t="shared" si="15"/>
        <v>135</v>
      </c>
      <c r="N584" s="18" t="s">
        <v>2175</v>
      </c>
    </row>
    <row r="585" hidden="1" spans="1:14">
      <c r="A585" s="17">
        <v>461</v>
      </c>
      <c r="B585" s="18" t="s">
        <v>68</v>
      </c>
      <c r="C585" s="367" t="s">
        <v>2259</v>
      </c>
      <c r="D585" s="368" t="s">
        <v>2260</v>
      </c>
      <c r="E585" s="368" t="s">
        <v>2261</v>
      </c>
      <c r="F585" s="368" t="s">
        <v>175</v>
      </c>
      <c r="G585" s="368" t="s">
        <v>2262</v>
      </c>
      <c r="H585" s="368" t="s">
        <v>2263</v>
      </c>
      <c r="I585" s="373" t="s">
        <v>2253</v>
      </c>
      <c r="J585" s="368">
        <v>131</v>
      </c>
      <c r="K585" s="371">
        <v>1</v>
      </c>
      <c r="L585" s="407">
        <v>3</v>
      </c>
      <c r="M585" s="92">
        <f t="shared" si="15"/>
        <v>135</v>
      </c>
      <c r="N585" s="18" t="s">
        <v>2175</v>
      </c>
    </row>
    <row r="586" ht="24" hidden="1" spans="1:14">
      <c r="A586" s="17">
        <v>381</v>
      </c>
      <c r="B586" s="18" t="s">
        <v>76</v>
      </c>
      <c r="C586" s="367" t="s">
        <v>2264</v>
      </c>
      <c r="D586" s="368" t="s">
        <v>1545</v>
      </c>
      <c r="E586" s="368" t="s">
        <v>1449</v>
      </c>
      <c r="F586" s="368" t="s">
        <v>129</v>
      </c>
      <c r="G586" s="368" t="s">
        <v>2265</v>
      </c>
      <c r="H586" s="368" t="s">
        <v>2266</v>
      </c>
      <c r="I586" s="373" t="s">
        <v>2267</v>
      </c>
      <c r="J586" s="368">
        <v>213</v>
      </c>
      <c r="K586" s="371">
        <v>1</v>
      </c>
      <c r="L586" s="407">
        <v>3</v>
      </c>
      <c r="M586" s="92">
        <f t="shared" si="15"/>
        <v>217</v>
      </c>
      <c r="N586" s="18" t="s">
        <v>2175</v>
      </c>
    </row>
    <row r="587" ht="96" hidden="1" spans="1:14">
      <c r="A587" s="17">
        <v>308</v>
      </c>
      <c r="B587" s="18" t="s">
        <v>309</v>
      </c>
      <c r="C587" s="370" t="s">
        <v>2268</v>
      </c>
      <c r="D587" s="368" t="s">
        <v>2269</v>
      </c>
      <c r="E587" s="368" t="s">
        <v>2270</v>
      </c>
      <c r="F587" s="368" t="s">
        <v>313</v>
      </c>
      <c r="G587" s="368" t="s">
        <v>2271</v>
      </c>
      <c r="H587" s="767" t="s">
        <v>2272</v>
      </c>
      <c r="I587" s="373" t="s">
        <v>2273</v>
      </c>
      <c r="J587" s="368">
        <v>577</v>
      </c>
      <c r="K587" s="371">
        <v>3</v>
      </c>
      <c r="L587" s="410">
        <v>5</v>
      </c>
      <c r="M587" s="92">
        <f t="shared" si="15"/>
        <v>585</v>
      </c>
      <c r="N587" s="18" t="s">
        <v>2175</v>
      </c>
    </row>
    <row r="588" s="6" customFormat="1" ht="24" hidden="1" spans="1:14">
      <c r="A588" s="384"/>
      <c r="B588" s="92"/>
      <c r="C588" s="385" t="s">
        <v>2274</v>
      </c>
      <c r="D588" s="323" t="s">
        <v>2275</v>
      </c>
      <c r="E588" s="323" t="s">
        <v>2276</v>
      </c>
      <c r="F588" s="323" t="s">
        <v>472</v>
      </c>
      <c r="G588" s="386" t="s">
        <v>2277</v>
      </c>
      <c r="H588" s="323" t="s">
        <v>2278</v>
      </c>
      <c r="I588" s="411" t="s">
        <v>2279</v>
      </c>
      <c r="J588" s="412"/>
      <c r="K588" s="413"/>
      <c r="L588" s="414"/>
      <c r="M588" s="92"/>
      <c r="N588" s="92" t="s">
        <v>2175</v>
      </c>
    </row>
    <row r="589" ht="24" hidden="1" spans="1:14">
      <c r="A589" s="17">
        <v>297</v>
      </c>
      <c r="B589" s="18" t="s">
        <v>44</v>
      </c>
      <c r="C589" s="387" t="s">
        <v>2274</v>
      </c>
      <c r="D589" s="368" t="s">
        <v>2280</v>
      </c>
      <c r="E589" s="368" t="s">
        <v>2281</v>
      </c>
      <c r="F589" s="368" t="s">
        <v>15</v>
      </c>
      <c r="G589" s="368" t="s">
        <v>2282</v>
      </c>
      <c r="H589" s="368" t="s">
        <v>2283</v>
      </c>
      <c r="I589" s="373" t="s">
        <v>2284</v>
      </c>
      <c r="J589" s="368">
        <v>178</v>
      </c>
      <c r="K589" s="371">
        <v>1</v>
      </c>
      <c r="L589" s="407">
        <v>3</v>
      </c>
      <c r="M589" s="92">
        <f t="shared" si="15"/>
        <v>182</v>
      </c>
      <c r="N589" s="18" t="s">
        <v>2175</v>
      </c>
    </row>
    <row r="590" hidden="1" spans="1:14">
      <c r="A590" s="17">
        <v>298</v>
      </c>
      <c r="B590" s="18" t="s">
        <v>44</v>
      </c>
      <c r="C590" s="367" t="s">
        <v>2285</v>
      </c>
      <c r="D590" s="368" t="s">
        <v>1901</v>
      </c>
      <c r="E590" s="368" t="s">
        <v>2286</v>
      </c>
      <c r="F590" s="368" t="s">
        <v>15</v>
      </c>
      <c r="G590" s="368"/>
      <c r="H590" s="368" t="s">
        <v>1904</v>
      </c>
      <c r="I590" s="373" t="s">
        <v>2287</v>
      </c>
      <c r="J590" s="368">
        <v>33</v>
      </c>
      <c r="K590" s="371">
        <v>1</v>
      </c>
      <c r="L590" s="407">
        <v>2</v>
      </c>
      <c r="M590" s="92">
        <f t="shared" si="15"/>
        <v>36</v>
      </c>
      <c r="N590" s="18" t="s">
        <v>2175</v>
      </c>
    </row>
    <row r="591" s="1" customFormat="1" ht="60" hidden="1" spans="1:14">
      <c r="A591" s="45"/>
      <c r="B591" s="46"/>
      <c r="C591" s="370" t="s">
        <v>2288</v>
      </c>
      <c r="D591" s="368" t="s">
        <v>888</v>
      </c>
      <c r="E591" s="368" t="s">
        <v>888</v>
      </c>
      <c r="F591" s="368" t="s">
        <v>888</v>
      </c>
      <c r="G591" s="368"/>
      <c r="H591" s="368" t="s">
        <v>888</v>
      </c>
      <c r="I591" s="368" t="s">
        <v>2289</v>
      </c>
      <c r="J591" s="368"/>
      <c r="K591" s="371" t="s">
        <v>888</v>
      </c>
      <c r="L591" s="407"/>
      <c r="M591" s="46"/>
      <c r="N591" s="46" t="s">
        <v>2175</v>
      </c>
    </row>
    <row r="592" s="1" customFormat="1" ht="24" hidden="1" spans="1:14">
      <c r="A592" s="45">
        <v>469</v>
      </c>
      <c r="B592" s="46" t="s">
        <v>76</v>
      </c>
      <c r="C592" s="367" t="s">
        <v>2290</v>
      </c>
      <c r="D592" s="368" t="s">
        <v>2224</v>
      </c>
      <c r="E592" s="368" t="s">
        <v>2291</v>
      </c>
      <c r="F592" s="368" t="s">
        <v>129</v>
      </c>
      <c r="G592" s="368" t="s">
        <v>2292</v>
      </c>
      <c r="H592" s="765" t="s">
        <v>2293</v>
      </c>
      <c r="I592" s="373" t="s">
        <v>2284</v>
      </c>
      <c r="J592" s="368">
        <v>178</v>
      </c>
      <c r="K592" s="371">
        <v>1</v>
      </c>
      <c r="L592" s="407">
        <v>3</v>
      </c>
      <c r="M592" s="100">
        <f t="shared" si="15"/>
        <v>182</v>
      </c>
      <c r="N592" s="46" t="s">
        <v>2175</v>
      </c>
    </row>
    <row r="593" ht="60" hidden="1" spans="1:14">
      <c r="A593" s="17">
        <v>339</v>
      </c>
      <c r="B593" s="18" t="s">
        <v>59</v>
      </c>
      <c r="C593" s="367" t="s">
        <v>2294</v>
      </c>
      <c r="D593" s="368" t="s">
        <v>2295</v>
      </c>
      <c r="E593" s="368" t="s">
        <v>2296</v>
      </c>
      <c r="F593" s="368" t="s">
        <v>2297</v>
      </c>
      <c r="G593" s="368"/>
      <c r="H593" s="368" t="s">
        <v>2298</v>
      </c>
      <c r="I593" s="373" t="s">
        <v>2299</v>
      </c>
      <c r="J593" s="368">
        <v>351</v>
      </c>
      <c r="K593" s="371">
        <v>2</v>
      </c>
      <c r="L593" s="407">
        <v>4</v>
      </c>
      <c r="M593" s="92">
        <f t="shared" si="15"/>
        <v>357</v>
      </c>
      <c r="N593" s="18" t="s">
        <v>2175</v>
      </c>
    </row>
    <row r="594" ht="60" hidden="1" spans="1:14">
      <c r="A594" s="17">
        <v>304</v>
      </c>
      <c r="B594" s="18" t="s">
        <v>68</v>
      </c>
      <c r="C594" s="367" t="s">
        <v>2294</v>
      </c>
      <c r="D594" s="368" t="s">
        <v>2300</v>
      </c>
      <c r="E594" s="368" t="s">
        <v>2301</v>
      </c>
      <c r="F594" s="368" t="s">
        <v>175</v>
      </c>
      <c r="G594" s="368"/>
      <c r="H594" s="368" t="s">
        <v>2302</v>
      </c>
      <c r="I594" s="373" t="s">
        <v>2299</v>
      </c>
      <c r="J594" s="368">
        <v>351</v>
      </c>
      <c r="K594" s="371">
        <v>2</v>
      </c>
      <c r="L594" s="407">
        <v>4</v>
      </c>
      <c r="M594" s="92">
        <f t="shared" si="15"/>
        <v>357</v>
      </c>
      <c r="N594" s="18" t="s">
        <v>2175</v>
      </c>
    </row>
    <row r="595" ht="84" hidden="1" spans="1:14">
      <c r="A595" s="17">
        <v>382</v>
      </c>
      <c r="B595" s="18" t="s">
        <v>76</v>
      </c>
      <c r="C595" s="367" t="s">
        <v>2303</v>
      </c>
      <c r="D595" s="368" t="s">
        <v>2304</v>
      </c>
      <c r="E595" s="368" t="s">
        <v>2305</v>
      </c>
      <c r="F595" s="368" t="s">
        <v>63</v>
      </c>
      <c r="G595" s="368"/>
      <c r="H595" s="368" t="s">
        <v>2306</v>
      </c>
      <c r="I595" s="373" t="s">
        <v>2307</v>
      </c>
      <c r="J595" s="368">
        <v>577</v>
      </c>
      <c r="K595" s="371">
        <v>2</v>
      </c>
      <c r="L595" s="407">
        <v>4</v>
      </c>
      <c r="M595" s="92">
        <f t="shared" si="15"/>
        <v>583</v>
      </c>
      <c r="N595" s="18" t="s">
        <v>2175</v>
      </c>
    </row>
    <row r="596" ht="48" hidden="1" spans="1:14">
      <c r="A596" s="17">
        <v>341</v>
      </c>
      <c r="B596" s="18" t="s">
        <v>59</v>
      </c>
      <c r="C596" s="367" t="s">
        <v>2308</v>
      </c>
      <c r="D596" s="368" t="s">
        <v>2309</v>
      </c>
      <c r="E596" s="368" t="s">
        <v>2310</v>
      </c>
      <c r="F596" s="368" t="s">
        <v>2311</v>
      </c>
      <c r="G596" s="368"/>
      <c r="H596" s="368" t="s">
        <v>2312</v>
      </c>
      <c r="I596" s="373" t="s">
        <v>2313</v>
      </c>
      <c r="J596" s="368">
        <v>225</v>
      </c>
      <c r="K596" s="371">
        <v>2</v>
      </c>
      <c r="L596" s="407">
        <v>3</v>
      </c>
      <c r="M596" s="92">
        <f t="shared" si="15"/>
        <v>230</v>
      </c>
      <c r="N596" s="18" t="s">
        <v>2175</v>
      </c>
    </row>
    <row r="597" ht="36" hidden="1" spans="1:14">
      <c r="A597" s="17">
        <v>303</v>
      </c>
      <c r="B597" s="18" t="s">
        <v>68</v>
      </c>
      <c r="C597" s="367" t="s">
        <v>2314</v>
      </c>
      <c r="D597" s="368" t="s">
        <v>2315</v>
      </c>
      <c r="E597" s="368" t="s">
        <v>2316</v>
      </c>
      <c r="F597" s="368" t="s">
        <v>2317</v>
      </c>
      <c r="G597" s="368" t="s">
        <v>2318</v>
      </c>
      <c r="H597" s="368" t="s">
        <v>2319</v>
      </c>
      <c r="I597" s="373" t="s">
        <v>2320</v>
      </c>
      <c r="J597" s="368">
        <v>127</v>
      </c>
      <c r="K597" s="371">
        <v>1</v>
      </c>
      <c r="L597" s="407">
        <v>3</v>
      </c>
      <c r="M597" s="92">
        <f t="shared" si="15"/>
        <v>131</v>
      </c>
      <c r="N597" s="18" t="s">
        <v>2175</v>
      </c>
    </row>
    <row r="598" s="1" customFormat="1" ht="24" hidden="1" spans="1:14">
      <c r="A598" s="45"/>
      <c r="B598" s="46" t="s">
        <v>309</v>
      </c>
      <c r="C598" s="367" t="s">
        <v>2321</v>
      </c>
      <c r="D598" s="371" t="s">
        <v>2322</v>
      </c>
      <c r="E598" s="368" t="s">
        <v>2323</v>
      </c>
      <c r="F598" s="368" t="s">
        <v>2324</v>
      </c>
      <c r="G598" s="368" t="s">
        <v>2325</v>
      </c>
      <c r="H598" s="765" t="s">
        <v>2326</v>
      </c>
      <c r="I598" s="373" t="s">
        <v>2327</v>
      </c>
      <c r="J598" s="368">
        <v>69</v>
      </c>
      <c r="K598" s="371">
        <v>1</v>
      </c>
      <c r="L598" s="407">
        <v>3</v>
      </c>
      <c r="M598" s="46">
        <f t="shared" si="15"/>
        <v>73</v>
      </c>
      <c r="N598" s="46" t="s">
        <v>2175</v>
      </c>
    </row>
    <row r="599" ht="60" hidden="1" spans="1:14">
      <c r="A599" s="17">
        <v>300</v>
      </c>
      <c r="B599" s="18" t="s">
        <v>44</v>
      </c>
      <c r="C599" s="367" t="s">
        <v>2328</v>
      </c>
      <c r="D599" s="368" t="s">
        <v>2329</v>
      </c>
      <c r="E599" s="368" t="s">
        <v>2330</v>
      </c>
      <c r="F599" s="368" t="s">
        <v>1006</v>
      </c>
      <c r="G599" s="368"/>
      <c r="H599" s="765" t="s">
        <v>2331</v>
      </c>
      <c r="I599" s="373" t="s">
        <v>2332</v>
      </c>
      <c r="J599" s="368">
        <v>371</v>
      </c>
      <c r="K599" s="371">
        <v>2</v>
      </c>
      <c r="L599" s="407">
        <v>4</v>
      </c>
      <c r="M599" s="92">
        <f t="shared" si="15"/>
        <v>377</v>
      </c>
      <c r="N599" s="18" t="s">
        <v>2175</v>
      </c>
    </row>
    <row r="600" hidden="1" spans="1:14">
      <c r="A600" s="17">
        <v>374</v>
      </c>
      <c r="B600" s="18" t="s">
        <v>76</v>
      </c>
      <c r="C600" s="367" t="s">
        <v>2333</v>
      </c>
      <c r="D600" s="368" t="s">
        <v>2333</v>
      </c>
      <c r="E600" s="368" t="s">
        <v>2334</v>
      </c>
      <c r="F600" s="368" t="s">
        <v>2335</v>
      </c>
      <c r="G600" s="368" t="s">
        <v>2336</v>
      </c>
      <c r="H600" s="368" t="s">
        <v>2337</v>
      </c>
      <c r="I600" s="373" t="s">
        <v>2287</v>
      </c>
      <c r="J600" s="368">
        <v>33</v>
      </c>
      <c r="K600" s="371">
        <v>1</v>
      </c>
      <c r="L600" s="407">
        <v>2</v>
      </c>
      <c r="M600" s="92">
        <f t="shared" ref="M600:M625" si="16">L600+K600+J600</f>
        <v>36</v>
      </c>
      <c r="N600" s="18" t="s">
        <v>2175</v>
      </c>
    </row>
    <row r="601" s="1" customFormat="1" ht="24" hidden="1" spans="1:14">
      <c r="A601" s="45">
        <v>314</v>
      </c>
      <c r="B601" s="46" t="s">
        <v>309</v>
      </c>
      <c r="C601" s="388" t="s">
        <v>2338</v>
      </c>
      <c r="D601" s="371" t="s">
        <v>2322</v>
      </c>
      <c r="E601" s="368" t="s">
        <v>2323</v>
      </c>
      <c r="F601" s="368" t="s">
        <v>2324</v>
      </c>
      <c r="G601" s="368" t="s">
        <v>2325</v>
      </c>
      <c r="H601" s="765" t="s">
        <v>2326</v>
      </c>
      <c r="I601" s="373" t="s">
        <v>2287</v>
      </c>
      <c r="J601" s="368">
        <v>33</v>
      </c>
      <c r="K601" s="371">
        <v>1</v>
      </c>
      <c r="L601" s="407">
        <v>2</v>
      </c>
      <c r="M601" s="100">
        <f t="shared" si="16"/>
        <v>36</v>
      </c>
      <c r="N601" s="46" t="s">
        <v>2175</v>
      </c>
    </row>
    <row r="602" s="1" customFormat="1" ht="36" hidden="1" spans="1:14">
      <c r="A602" s="45">
        <v>470</v>
      </c>
      <c r="B602" s="46" t="s">
        <v>76</v>
      </c>
      <c r="C602" s="389" t="s">
        <v>2339</v>
      </c>
      <c r="D602" s="368" t="s">
        <v>2340</v>
      </c>
      <c r="E602" s="368" t="s">
        <v>2341</v>
      </c>
      <c r="F602" s="377" t="s">
        <v>41</v>
      </c>
      <c r="G602" s="368"/>
      <c r="H602" s="368" t="s">
        <v>2342</v>
      </c>
      <c r="I602" s="373" t="s">
        <v>2287</v>
      </c>
      <c r="J602" s="368">
        <v>33</v>
      </c>
      <c r="K602" s="371">
        <v>1</v>
      </c>
      <c r="L602" s="407">
        <v>2</v>
      </c>
      <c r="M602" s="100">
        <f t="shared" si="16"/>
        <v>36</v>
      </c>
      <c r="N602" s="46" t="s">
        <v>2175</v>
      </c>
    </row>
    <row r="603" hidden="1" spans="1:14">
      <c r="A603" s="17">
        <v>391</v>
      </c>
      <c r="B603" s="18" t="s">
        <v>44</v>
      </c>
      <c r="C603" s="367" t="s">
        <v>2343</v>
      </c>
      <c r="D603" s="368" t="s">
        <v>2344</v>
      </c>
      <c r="E603" s="368" t="s">
        <v>2345</v>
      </c>
      <c r="F603" s="368" t="s">
        <v>275</v>
      </c>
      <c r="G603" s="368" t="s">
        <v>2346</v>
      </c>
      <c r="H603" s="368" t="s">
        <v>2347</v>
      </c>
      <c r="I603" s="373" t="s">
        <v>2348</v>
      </c>
      <c r="J603" s="368">
        <v>58</v>
      </c>
      <c r="K603" s="371">
        <v>1</v>
      </c>
      <c r="L603" s="407">
        <v>3</v>
      </c>
      <c r="M603" s="92">
        <f t="shared" si="16"/>
        <v>62</v>
      </c>
      <c r="N603" s="18" t="s">
        <v>2175</v>
      </c>
    </row>
    <row r="604" ht="24" hidden="1" spans="1:14">
      <c r="A604" s="17">
        <v>305</v>
      </c>
      <c r="B604" s="18" t="s">
        <v>68</v>
      </c>
      <c r="C604" s="367" t="s">
        <v>2349</v>
      </c>
      <c r="D604" s="368" t="s">
        <v>2349</v>
      </c>
      <c r="E604" s="368" t="s">
        <v>2350</v>
      </c>
      <c r="F604" s="368" t="s">
        <v>243</v>
      </c>
      <c r="G604" s="368"/>
      <c r="H604" s="368" t="s">
        <v>2351</v>
      </c>
      <c r="I604" s="373" t="s">
        <v>2352</v>
      </c>
      <c r="J604" s="368">
        <v>139</v>
      </c>
      <c r="K604" s="371">
        <v>1</v>
      </c>
      <c r="L604" s="374">
        <v>3</v>
      </c>
      <c r="M604" s="92">
        <f t="shared" si="16"/>
        <v>143</v>
      </c>
      <c r="N604" s="18" t="s">
        <v>2175</v>
      </c>
    </row>
    <row r="605" ht="27" hidden="1" spans="1:14">
      <c r="A605" s="17">
        <v>378</v>
      </c>
      <c r="B605" s="18" t="s">
        <v>76</v>
      </c>
      <c r="C605" s="367" t="s">
        <v>2353</v>
      </c>
      <c r="D605" s="368" t="s">
        <v>2354</v>
      </c>
      <c r="E605" s="368" t="s">
        <v>2355</v>
      </c>
      <c r="F605" s="368" t="s">
        <v>129</v>
      </c>
      <c r="G605" s="368"/>
      <c r="H605" s="368" t="s">
        <v>2356</v>
      </c>
      <c r="I605" s="373" t="s">
        <v>2352</v>
      </c>
      <c r="J605" s="368">
        <v>139</v>
      </c>
      <c r="K605" s="371">
        <v>2</v>
      </c>
      <c r="L605" s="407">
        <v>3</v>
      </c>
      <c r="M605" s="92">
        <f t="shared" si="16"/>
        <v>144</v>
      </c>
      <c r="N605" s="18" t="s">
        <v>2175</v>
      </c>
    </row>
    <row r="606" ht="36" hidden="1" spans="1:14">
      <c r="A606" s="17">
        <v>389</v>
      </c>
      <c r="B606" s="18" t="s">
        <v>44</v>
      </c>
      <c r="C606" s="390" t="s">
        <v>2179</v>
      </c>
      <c r="D606" s="368" t="s">
        <v>2179</v>
      </c>
      <c r="E606" s="368" t="s">
        <v>2357</v>
      </c>
      <c r="F606" s="368" t="s">
        <v>275</v>
      </c>
      <c r="G606" s="368"/>
      <c r="H606" s="368" t="s">
        <v>2358</v>
      </c>
      <c r="I606" s="373" t="s">
        <v>2359</v>
      </c>
      <c r="J606" s="368">
        <v>212</v>
      </c>
      <c r="K606" s="371">
        <v>2</v>
      </c>
      <c r="L606" s="407">
        <v>3</v>
      </c>
      <c r="M606" s="92">
        <f t="shared" si="16"/>
        <v>217</v>
      </c>
      <c r="N606" s="18" t="s">
        <v>2175</v>
      </c>
    </row>
    <row r="607" ht="24" hidden="1" spans="1:14">
      <c r="A607" s="17">
        <v>376</v>
      </c>
      <c r="B607" s="18" t="s">
        <v>76</v>
      </c>
      <c r="C607" s="367" t="s">
        <v>2360</v>
      </c>
      <c r="D607" s="368" t="s">
        <v>2361</v>
      </c>
      <c r="E607" s="368" t="s">
        <v>2362</v>
      </c>
      <c r="F607" s="368" t="s">
        <v>63</v>
      </c>
      <c r="G607" s="368"/>
      <c r="H607" s="368" t="s">
        <v>2363</v>
      </c>
      <c r="I607" s="373" t="s">
        <v>2352</v>
      </c>
      <c r="J607" s="368">
        <v>139</v>
      </c>
      <c r="K607" s="371">
        <v>1</v>
      </c>
      <c r="L607" s="407">
        <v>3</v>
      </c>
      <c r="M607" s="92">
        <f t="shared" si="16"/>
        <v>143</v>
      </c>
      <c r="N607" s="18" t="s">
        <v>2175</v>
      </c>
    </row>
    <row r="608" ht="36" hidden="1" spans="1:14">
      <c r="A608" s="17">
        <v>301</v>
      </c>
      <c r="B608" s="18" t="s">
        <v>44</v>
      </c>
      <c r="C608" s="367" t="s">
        <v>2364</v>
      </c>
      <c r="D608" s="368" t="s">
        <v>2365</v>
      </c>
      <c r="E608" s="368" t="s">
        <v>2366</v>
      </c>
      <c r="F608" s="368" t="s">
        <v>275</v>
      </c>
      <c r="G608" s="368" t="s">
        <v>2367</v>
      </c>
      <c r="H608" s="368" t="s">
        <v>2368</v>
      </c>
      <c r="I608" s="373" t="s">
        <v>2359</v>
      </c>
      <c r="J608" s="368">
        <v>212</v>
      </c>
      <c r="K608" s="371">
        <v>2</v>
      </c>
      <c r="L608" s="407">
        <v>3</v>
      </c>
      <c r="M608" s="92">
        <f t="shared" si="16"/>
        <v>217</v>
      </c>
      <c r="N608" s="18" t="s">
        <v>2175</v>
      </c>
    </row>
    <row r="609" ht="24" hidden="1" spans="1:14">
      <c r="A609" s="17">
        <v>306</v>
      </c>
      <c r="B609" s="18" t="s">
        <v>68</v>
      </c>
      <c r="C609" s="367" t="s">
        <v>2369</v>
      </c>
      <c r="D609" s="368" t="s">
        <v>2370</v>
      </c>
      <c r="E609" s="368" t="s">
        <v>2371</v>
      </c>
      <c r="F609" s="368" t="s">
        <v>2372</v>
      </c>
      <c r="G609" s="368"/>
      <c r="H609" s="368" t="s">
        <v>2373</v>
      </c>
      <c r="I609" s="373" t="s">
        <v>2374</v>
      </c>
      <c r="J609" s="368">
        <v>97</v>
      </c>
      <c r="K609" s="371">
        <v>2</v>
      </c>
      <c r="L609" s="407">
        <v>2</v>
      </c>
      <c r="M609" s="92">
        <f t="shared" si="16"/>
        <v>101</v>
      </c>
      <c r="N609" s="18" t="s">
        <v>2175</v>
      </c>
    </row>
    <row r="610" ht="36" hidden="1" spans="1:14">
      <c r="A610" s="17">
        <v>460</v>
      </c>
      <c r="B610" s="18" t="s">
        <v>68</v>
      </c>
      <c r="C610" s="370" t="s">
        <v>2375</v>
      </c>
      <c r="D610" s="368" t="s">
        <v>2376</v>
      </c>
      <c r="E610" s="368" t="s">
        <v>2377</v>
      </c>
      <c r="F610" s="368" t="s">
        <v>2378</v>
      </c>
      <c r="G610" s="368"/>
      <c r="H610" s="368" t="s">
        <v>2379</v>
      </c>
      <c r="I610" s="373" t="s">
        <v>2380</v>
      </c>
      <c r="J610" s="368">
        <v>171</v>
      </c>
      <c r="K610" s="371">
        <v>2</v>
      </c>
      <c r="L610" s="374">
        <v>3</v>
      </c>
      <c r="M610" s="92">
        <f t="shared" si="16"/>
        <v>176</v>
      </c>
      <c r="N610" s="18" t="s">
        <v>2175</v>
      </c>
    </row>
    <row r="611" ht="36" hidden="1" spans="1:14">
      <c r="A611" s="17">
        <v>337</v>
      </c>
      <c r="B611" s="18" t="s">
        <v>59</v>
      </c>
      <c r="C611" s="367" t="s">
        <v>2381</v>
      </c>
      <c r="D611" s="368" t="s">
        <v>2382</v>
      </c>
      <c r="E611" s="368" t="s">
        <v>2383</v>
      </c>
      <c r="F611" s="368" t="s">
        <v>2384</v>
      </c>
      <c r="G611" s="368" t="s">
        <v>2385</v>
      </c>
      <c r="H611" s="368" t="s">
        <v>2386</v>
      </c>
      <c r="I611" s="373" t="s">
        <v>2387</v>
      </c>
      <c r="J611" s="368">
        <v>125</v>
      </c>
      <c r="K611" s="371">
        <v>1</v>
      </c>
      <c r="L611" s="374">
        <v>2</v>
      </c>
      <c r="M611" s="92">
        <f t="shared" si="16"/>
        <v>128</v>
      </c>
      <c r="N611" s="18" t="s">
        <v>2175</v>
      </c>
    </row>
    <row r="612" s="6" customFormat="1" ht="36" hidden="1" spans="1:14">
      <c r="A612" s="384">
        <v>474</v>
      </c>
      <c r="B612" s="18" t="s">
        <v>76</v>
      </c>
      <c r="C612" s="391" t="s">
        <v>2388</v>
      </c>
      <c r="D612" s="323" t="s">
        <v>1487</v>
      </c>
      <c r="E612" s="323" t="s">
        <v>2389</v>
      </c>
      <c r="F612" s="323" t="s">
        <v>1267</v>
      </c>
      <c r="G612" s="386" t="s">
        <v>2390</v>
      </c>
      <c r="H612" s="768" t="s">
        <v>1490</v>
      </c>
      <c r="I612" s="411" t="s">
        <v>2391</v>
      </c>
      <c r="J612" s="323"/>
      <c r="K612" s="413" t="s">
        <v>2392</v>
      </c>
      <c r="L612" s="415"/>
      <c r="M612" s="92">
        <v>180</v>
      </c>
      <c r="N612" s="92" t="s">
        <v>2175</v>
      </c>
    </row>
    <row r="613" ht="36" hidden="1" spans="1:14">
      <c r="A613" s="17">
        <v>340</v>
      </c>
      <c r="B613" s="18" t="s">
        <v>59</v>
      </c>
      <c r="C613" s="367" t="s">
        <v>2393</v>
      </c>
      <c r="D613" s="368" t="s">
        <v>2394</v>
      </c>
      <c r="E613" s="368" t="s">
        <v>2395</v>
      </c>
      <c r="F613" s="368" t="s">
        <v>2311</v>
      </c>
      <c r="G613" s="368" t="s">
        <v>2396</v>
      </c>
      <c r="H613" s="368" t="s">
        <v>2397</v>
      </c>
      <c r="I613" s="373" t="s">
        <v>2398</v>
      </c>
      <c r="J613" s="374">
        <v>198</v>
      </c>
      <c r="K613" s="371">
        <v>2</v>
      </c>
      <c r="L613" s="410">
        <v>2</v>
      </c>
      <c r="M613" s="92">
        <f t="shared" si="16"/>
        <v>202</v>
      </c>
      <c r="N613" s="18" t="s">
        <v>2175</v>
      </c>
    </row>
    <row r="614" hidden="1" spans="1:14">
      <c r="A614" s="17">
        <v>395</v>
      </c>
      <c r="B614" s="18" t="s">
        <v>44</v>
      </c>
      <c r="C614" s="367" t="s">
        <v>672</v>
      </c>
      <c r="D614" s="368" t="s">
        <v>575</v>
      </c>
      <c r="E614" s="368" t="s">
        <v>673</v>
      </c>
      <c r="F614" s="368" t="s">
        <v>15</v>
      </c>
      <c r="G614" s="368" t="s">
        <v>2399</v>
      </c>
      <c r="H614" s="368" t="s">
        <v>2400</v>
      </c>
      <c r="I614" s="373" t="s">
        <v>2401</v>
      </c>
      <c r="J614" s="407">
        <v>56</v>
      </c>
      <c r="K614" s="371">
        <v>1</v>
      </c>
      <c r="L614" s="410">
        <v>2</v>
      </c>
      <c r="M614" s="92">
        <f t="shared" si="16"/>
        <v>59</v>
      </c>
      <c r="N614" s="18" t="s">
        <v>2175</v>
      </c>
    </row>
    <row r="615" ht="24" hidden="1" spans="1:14">
      <c r="A615" s="17">
        <v>313</v>
      </c>
      <c r="B615" s="18" t="s">
        <v>76</v>
      </c>
      <c r="C615" s="367" t="s">
        <v>2402</v>
      </c>
      <c r="D615" s="368" t="s">
        <v>2402</v>
      </c>
      <c r="E615" s="368" t="s">
        <v>2403</v>
      </c>
      <c r="F615" s="368" t="s">
        <v>2404</v>
      </c>
      <c r="G615" s="368"/>
      <c r="H615" s="368" t="s">
        <v>2405</v>
      </c>
      <c r="I615" s="373" t="s">
        <v>2406</v>
      </c>
      <c r="J615" s="374">
        <v>86</v>
      </c>
      <c r="K615" s="371">
        <v>1</v>
      </c>
      <c r="L615" s="410">
        <v>2</v>
      </c>
      <c r="M615" s="92">
        <f t="shared" si="16"/>
        <v>89</v>
      </c>
      <c r="N615" s="18" t="s">
        <v>2175</v>
      </c>
    </row>
    <row r="616" ht="24" hidden="1" spans="1:14">
      <c r="A616" s="17">
        <v>312</v>
      </c>
      <c r="B616" s="18" t="s">
        <v>76</v>
      </c>
      <c r="C616" s="367" t="s">
        <v>2407</v>
      </c>
      <c r="D616" s="368" t="s">
        <v>2408</v>
      </c>
      <c r="E616" s="368" t="s">
        <v>2409</v>
      </c>
      <c r="F616" s="368" t="s">
        <v>545</v>
      </c>
      <c r="G616" s="368" t="s">
        <v>2410</v>
      </c>
      <c r="H616" s="368" t="s">
        <v>2411</v>
      </c>
      <c r="I616" s="373" t="s">
        <v>2412</v>
      </c>
      <c r="J616" s="407">
        <v>116</v>
      </c>
      <c r="K616" s="371">
        <v>1</v>
      </c>
      <c r="L616" s="410">
        <v>3</v>
      </c>
      <c r="M616" s="92">
        <f t="shared" si="16"/>
        <v>120</v>
      </c>
      <c r="N616" s="18" t="s">
        <v>2175</v>
      </c>
    </row>
    <row r="617" ht="84" hidden="1" spans="1:15">
      <c r="A617" s="17"/>
      <c r="B617" s="18" t="s">
        <v>68</v>
      </c>
      <c r="C617" s="370" t="s">
        <v>2413</v>
      </c>
      <c r="D617" s="368" t="s">
        <v>1083</v>
      </c>
      <c r="E617" s="368" t="s">
        <v>2414</v>
      </c>
      <c r="F617" s="368" t="s">
        <v>175</v>
      </c>
      <c r="G617" s="368" t="s">
        <v>2415</v>
      </c>
      <c r="H617" s="368" t="s">
        <v>2416</v>
      </c>
      <c r="I617" s="373" t="s">
        <v>2417</v>
      </c>
      <c r="J617" s="407">
        <v>370</v>
      </c>
      <c r="K617" s="371">
        <v>4</v>
      </c>
      <c r="L617" s="410">
        <v>2</v>
      </c>
      <c r="M617" s="18">
        <f t="shared" si="16"/>
        <v>376</v>
      </c>
      <c r="N617" s="18" t="s">
        <v>2175</v>
      </c>
      <c r="O617" s="1" t="s">
        <v>114</v>
      </c>
    </row>
    <row r="618" ht="84" hidden="1" spans="1:14">
      <c r="A618" s="17">
        <v>342</v>
      </c>
      <c r="B618" s="18" t="s">
        <v>59</v>
      </c>
      <c r="C618" s="370" t="s">
        <v>2418</v>
      </c>
      <c r="D618" s="368" t="s">
        <v>2419</v>
      </c>
      <c r="E618" s="368" t="s">
        <v>2420</v>
      </c>
      <c r="F618" s="368" t="s">
        <v>2421</v>
      </c>
      <c r="G618" s="368"/>
      <c r="H618" s="765" t="s">
        <v>2422</v>
      </c>
      <c r="I618" s="373" t="s">
        <v>2423</v>
      </c>
      <c r="J618" s="407">
        <v>370</v>
      </c>
      <c r="K618" s="371">
        <v>3</v>
      </c>
      <c r="L618" s="410">
        <v>3</v>
      </c>
      <c r="M618" s="92">
        <f t="shared" si="16"/>
        <v>376</v>
      </c>
      <c r="N618" s="18" t="s">
        <v>2175</v>
      </c>
    </row>
    <row r="619" ht="84" hidden="1" spans="1:14">
      <c r="A619" s="17">
        <v>338</v>
      </c>
      <c r="B619" s="18" t="s">
        <v>59</v>
      </c>
      <c r="C619" s="370" t="s">
        <v>2418</v>
      </c>
      <c r="D619" s="368" t="s">
        <v>2424</v>
      </c>
      <c r="E619" s="368" t="s">
        <v>2425</v>
      </c>
      <c r="F619" s="368" t="s">
        <v>63</v>
      </c>
      <c r="G619" s="368"/>
      <c r="H619" s="765" t="s">
        <v>2426</v>
      </c>
      <c r="I619" s="373" t="s">
        <v>2423</v>
      </c>
      <c r="J619" s="407">
        <v>370</v>
      </c>
      <c r="K619" s="371">
        <v>3</v>
      </c>
      <c r="L619" s="410">
        <v>3</v>
      </c>
      <c r="M619" s="92">
        <f t="shared" si="16"/>
        <v>376</v>
      </c>
      <c r="N619" s="18" t="s">
        <v>2175</v>
      </c>
    </row>
    <row r="620" ht="48" hidden="1" spans="1:15">
      <c r="A620" s="17"/>
      <c r="B620" s="18" t="s">
        <v>68</v>
      </c>
      <c r="C620" s="367" t="s">
        <v>2427</v>
      </c>
      <c r="D620" s="368" t="s">
        <v>2428</v>
      </c>
      <c r="E620" s="368" t="s">
        <v>2429</v>
      </c>
      <c r="F620" s="368" t="s">
        <v>175</v>
      </c>
      <c r="G620" s="368" t="s">
        <v>2430</v>
      </c>
      <c r="H620" s="368" t="s">
        <v>2431</v>
      </c>
      <c r="I620" s="373" t="s">
        <v>2432</v>
      </c>
      <c r="J620" s="368">
        <v>296</v>
      </c>
      <c r="K620" s="371">
        <v>2</v>
      </c>
      <c r="L620" s="374">
        <v>3</v>
      </c>
      <c r="M620" s="18">
        <f t="shared" si="16"/>
        <v>301</v>
      </c>
      <c r="N620" s="18" t="s">
        <v>2175</v>
      </c>
      <c r="O620" s="1" t="s">
        <v>114</v>
      </c>
    </row>
    <row r="621" ht="36" hidden="1" spans="1:15">
      <c r="A621" s="17"/>
      <c r="B621" s="18" t="s">
        <v>68</v>
      </c>
      <c r="C621" s="370" t="s">
        <v>2433</v>
      </c>
      <c r="D621" s="368" t="s">
        <v>2434</v>
      </c>
      <c r="E621" s="368" t="s">
        <v>2435</v>
      </c>
      <c r="F621" s="368" t="s">
        <v>2436</v>
      </c>
      <c r="G621" s="392">
        <v>2014</v>
      </c>
      <c r="H621" s="368" t="s">
        <v>2437</v>
      </c>
      <c r="I621" s="373" t="s">
        <v>2438</v>
      </c>
      <c r="J621" s="368">
        <v>198</v>
      </c>
      <c r="K621" s="371">
        <v>2</v>
      </c>
      <c r="L621" s="374">
        <v>3</v>
      </c>
      <c r="M621" s="18">
        <f t="shared" si="16"/>
        <v>203</v>
      </c>
      <c r="N621" s="18" t="s">
        <v>2175</v>
      </c>
      <c r="O621" s="1" t="s">
        <v>114</v>
      </c>
    </row>
    <row r="622" s="1" customFormat="1" ht="36" hidden="1" spans="2:14">
      <c r="B622" s="46" t="s">
        <v>76</v>
      </c>
      <c r="C622" s="370" t="s">
        <v>2433</v>
      </c>
      <c r="D622" s="368" t="s">
        <v>2439</v>
      </c>
      <c r="E622" s="368" t="s">
        <v>2440</v>
      </c>
      <c r="F622" s="368" t="s">
        <v>2238</v>
      </c>
      <c r="G622" s="393" t="s">
        <v>2441</v>
      </c>
      <c r="H622" s="765" t="s">
        <v>2442</v>
      </c>
      <c r="I622" s="373" t="s">
        <v>2438</v>
      </c>
      <c r="J622" s="368">
        <v>198</v>
      </c>
      <c r="K622" s="371">
        <v>2</v>
      </c>
      <c r="L622" s="374">
        <v>3</v>
      </c>
      <c r="M622" s="46">
        <f t="shared" si="16"/>
        <v>203</v>
      </c>
      <c r="N622" s="46" t="s">
        <v>2175</v>
      </c>
    </row>
    <row r="623" ht="36" hidden="1" spans="1:15">
      <c r="A623" s="17"/>
      <c r="B623" s="18" t="s">
        <v>68</v>
      </c>
      <c r="C623" s="367" t="s">
        <v>2443</v>
      </c>
      <c r="D623" s="368" t="s">
        <v>2444</v>
      </c>
      <c r="E623" s="368" t="s">
        <v>2445</v>
      </c>
      <c r="F623" s="368" t="s">
        <v>2372</v>
      </c>
      <c r="G623" s="368" t="s">
        <v>2446</v>
      </c>
      <c r="H623" s="368" t="s">
        <v>2447</v>
      </c>
      <c r="I623" s="373" t="s">
        <v>2448</v>
      </c>
      <c r="J623" s="368">
        <v>172</v>
      </c>
      <c r="K623" s="371">
        <v>2</v>
      </c>
      <c r="L623" s="407">
        <v>4</v>
      </c>
      <c r="M623" s="18">
        <f t="shared" si="16"/>
        <v>178</v>
      </c>
      <c r="N623" s="18" t="s">
        <v>2175</v>
      </c>
      <c r="O623" s="1" t="s">
        <v>114</v>
      </c>
    </row>
    <row r="624" ht="36" hidden="1" spans="1:15">
      <c r="A624" s="17"/>
      <c r="B624" s="18" t="s">
        <v>68</v>
      </c>
      <c r="C624" s="367" t="s">
        <v>2449</v>
      </c>
      <c r="D624" s="368" t="s">
        <v>2450</v>
      </c>
      <c r="E624" s="368" t="s">
        <v>2451</v>
      </c>
      <c r="F624" s="368" t="s">
        <v>2372</v>
      </c>
      <c r="G624" s="368" t="s">
        <v>2452</v>
      </c>
      <c r="H624" s="368" t="s">
        <v>2453</v>
      </c>
      <c r="I624" s="373" t="s">
        <v>2454</v>
      </c>
      <c r="J624" s="368">
        <v>74</v>
      </c>
      <c r="K624" s="371">
        <v>1</v>
      </c>
      <c r="L624" s="407">
        <v>2</v>
      </c>
      <c r="M624" s="18">
        <f t="shared" si="16"/>
        <v>77</v>
      </c>
      <c r="N624" s="18" t="s">
        <v>2175</v>
      </c>
      <c r="O624" s="1" t="s">
        <v>114</v>
      </c>
    </row>
    <row r="625" hidden="1" spans="1:14">
      <c r="A625" s="17">
        <v>362</v>
      </c>
      <c r="B625" s="18" t="s">
        <v>59</v>
      </c>
      <c r="C625" s="367" t="s">
        <v>2455</v>
      </c>
      <c r="D625" s="368" t="s">
        <v>2456</v>
      </c>
      <c r="E625" s="368" t="s">
        <v>2457</v>
      </c>
      <c r="F625" s="368" t="s">
        <v>390</v>
      </c>
      <c r="G625" s="368"/>
      <c r="H625" s="368" t="s">
        <v>2458</v>
      </c>
      <c r="I625" s="373" t="s">
        <v>2459</v>
      </c>
      <c r="J625" s="368">
        <v>34</v>
      </c>
      <c r="K625" s="371">
        <v>1</v>
      </c>
      <c r="L625" s="374">
        <v>2</v>
      </c>
      <c r="M625" s="92">
        <f t="shared" si="16"/>
        <v>37</v>
      </c>
      <c r="N625" s="18" t="s">
        <v>2175</v>
      </c>
    </row>
    <row r="626" s="6" customFormat="1" ht="24" hidden="1" spans="1:14">
      <c r="A626" s="384"/>
      <c r="B626" s="18" t="s">
        <v>76</v>
      </c>
      <c r="C626" s="385" t="s">
        <v>1135</v>
      </c>
      <c r="D626" s="394" t="s">
        <v>2460</v>
      </c>
      <c r="E626" s="395" t="s">
        <v>2461</v>
      </c>
      <c r="F626" s="394" t="s">
        <v>545</v>
      </c>
      <c r="G626" s="396" t="s">
        <v>2462</v>
      </c>
      <c r="H626" s="396" t="s">
        <v>2463</v>
      </c>
      <c r="I626" s="416" t="s">
        <v>2464</v>
      </c>
      <c r="J626" s="417"/>
      <c r="K626" s="417"/>
      <c r="L626" s="417"/>
      <c r="M626" s="92"/>
      <c r="N626" s="92" t="s">
        <v>2175</v>
      </c>
    </row>
    <row r="627" ht="22.5" hidden="1" spans="1:14">
      <c r="A627" s="17"/>
      <c r="B627" s="18" t="s">
        <v>309</v>
      </c>
      <c r="C627" s="397" t="s">
        <v>2465</v>
      </c>
      <c r="D627" s="398" t="s">
        <v>2466</v>
      </c>
      <c r="E627" s="398" t="s">
        <v>510</v>
      </c>
      <c r="F627" s="398" t="s">
        <v>56</v>
      </c>
      <c r="G627" s="398" t="s">
        <v>2467</v>
      </c>
      <c r="H627" s="398" t="s">
        <v>2468</v>
      </c>
      <c r="I627" s="418" t="s">
        <v>2469</v>
      </c>
      <c r="J627" s="64">
        <v>32</v>
      </c>
      <c r="K627" s="64">
        <v>2</v>
      </c>
      <c r="L627" s="64"/>
      <c r="M627" s="64">
        <v>34</v>
      </c>
      <c r="N627" s="18" t="s">
        <v>2470</v>
      </c>
    </row>
    <row r="628" ht="22.5" hidden="1" spans="1:14">
      <c r="A628" s="17"/>
      <c r="B628" s="18" t="s">
        <v>309</v>
      </c>
      <c r="C628" s="399"/>
      <c r="D628" s="398" t="s">
        <v>2471</v>
      </c>
      <c r="E628" s="398" t="s">
        <v>510</v>
      </c>
      <c r="F628" s="398" t="s">
        <v>56</v>
      </c>
      <c r="G628" s="398" t="s">
        <v>2472</v>
      </c>
      <c r="H628" s="398" t="s">
        <v>2473</v>
      </c>
      <c r="I628" s="419"/>
      <c r="J628" s="64">
        <v>32</v>
      </c>
      <c r="K628" s="64">
        <v>2</v>
      </c>
      <c r="L628" s="64"/>
      <c r="M628" s="64">
        <v>34</v>
      </c>
      <c r="N628" s="18" t="s">
        <v>2470</v>
      </c>
    </row>
    <row r="629" ht="22.5" hidden="1" spans="1:14">
      <c r="A629" s="17"/>
      <c r="B629" s="18" t="s">
        <v>59</v>
      </c>
      <c r="C629" s="400" t="s">
        <v>2009</v>
      </c>
      <c r="D629" s="398" t="s">
        <v>2010</v>
      </c>
      <c r="E629" s="398" t="s">
        <v>2011</v>
      </c>
      <c r="F629" s="398" t="s">
        <v>1647</v>
      </c>
      <c r="G629" s="398" t="s">
        <v>2012</v>
      </c>
      <c r="H629" s="398" t="s">
        <v>2013</v>
      </c>
      <c r="I629" s="398" t="s">
        <v>2474</v>
      </c>
      <c r="J629" s="398">
        <v>9</v>
      </c>
      <c r="K629" s="64">
        <v>2</v>
      </c>
      <c r="L629" s="398"/>
      <c r="M629" s="398">
        <v>11</v>
      </c>
      <c r="N629" s="18" t="s">
        <v>2470</v>
      </c>
    </row>
    <row r="630" ht="22.5" hidden="1" spans="1:14">
      <c r="A630" s="17"/>
      <c r="B630" s="18" t="s">
        <v>59</v>
      </c>
      <c r="C630" s="400" t="s">
        <v>2475</v>
      </c>
      <c r="D630" s="401" t="s">
        <v>1792</v>
      </c>
      <c r="E630" s="401" t="s">
        <v>1793</v>
      </c>
      <c r="F630" s="401" t="s">
        <v>223</v>
      </c>
      <c r="G630" s="401" t="s">
        <v>2476</v>
      </c>
      <c r="H630" s="402" t="s">
        <v>2477</v>
      </c>
      <c r="I630" s="398" t="s">
        <v>2474</v>
      </c>
      <c r="J630" s="398">
        <v>9</v>
      </c>
      <c r="K630" s="64">
        <v>2</v>
      </c>
      <c r="L630" s="398"/>
      <c r="M630" s="398">
        <v>11</v>
      </c>
      <c r="N630" s="18" t="s">
        <v>2470</v>
      </c>
    </row>
    <row r="631" ht="22.5" hidden="1" spans="1:14">
      <c r="A631" s="17"/>
      <c r="B631" s="18" t="s">
        <v>68</v>
      </c>
      <c r="C631" s="400" t="s">
        <v>1946</v>
      </c>
      <c r="D631" s="398" t="s">
        <v>1947</v>
      </c>
      <c r="E631" s="398" t="s">
        <v>1948</v>
      </c>
      <c r="F631" s="398" t="s">
        <v>1642</v>
      </c>
      <c r="G631" s="398" t="s">
        <v>814</v>
      </c>
      <c r="H631" s="398" t="s">
        <v>1949</v>
      </c>
      <c r="I631" s="398" t="s">
        <v>2474</v>
      </c>
      <c r="J631" s="398">
        <v>9</v>
      </c>
      <c r="K631" s="64">
        <v>2</v>
      </c>
      <c r="L631" s="398"/>
      <c r="M631" s="398">
        <v>11</v>
      </c>
      <c r="N631" s="18" t="s">
        <v>2470</v>
      </c>
    </row>
    <row r="632" ht="22.5" hidden="1" spans="1:14">
      <c r="A632" s="17"/>
      <c r="B632" s="18" t="s">
        <v>76</v>
      </c>
      <c r="C632" s="400" t="s">
        <v>2478</v>
      </c>
      <c r="D632" s="398" t="s">
        <v>153</v>
      </c>
      <c r="E632" s="398" t="s">
        <v>154</v>
      </c>
      <c r="F632" s="398" t="s">
        <v>129</v>
      </c>
      <c r="G632" s="398" t="s">
        <v>155</v>
      </c>
      <c r="H632" s="398" t="s">
        <v>156</v>
      </c>
      <c r="I632" s="398" t="s">
        <v>2479</v>
      </c>
      <c r="J632" s="398">
        <v>17</v>
      </c>
      <c r="K632" s="64">
        <v>2</v>
      </c>
      <c r="L632" s="398"/>
      <c r="M632" s="420">
        <v>19</v>
      </c>
      <c r="N632" s="18" t="s">
        <v>2470</v>
      </c>
    </row>
    <row r="633" ht="22.5" hidden="1" spans="1:14">
      <c r="A633" s="17"/>
      <c r="B633" s="18" t="s">
        <v>76</v>
      </c>
      <c r="C633" s="400" t="s">
        <v>133</v>
      </c>
      <c r="D633" s="398" t="s">
        <v>134</v>
      </c>
      <c r="E633" s="398" t="s">
        <v>135</v>
      </c>
      <c r="F633" s="398" t="s">
        <v>136</v>
      </c>
      <c r="G633" s="398" t="s">
        <v>137</v>
      </c>
      <c r="H633" s="398" t="s">
        <v>138</v>
      </c>
      <c r="I633" s="398" t="s">
        <v>2479</v>
      </c>
      <c r="J633" s="398">
        <v>17</v>
      </c>
      <c r="K633" s="64">
        <v>2</v>
      </c>
      <c r="L633" s="398"/>
      <c r="M633" s="420">
        <v>19</v>
      </c>
      <c r="N633" s="18" t="s">
        <v>2470</v>
      </c>
    </row>
    <row r="634" ht="22.5" hidden="1" spans="1:14">
      <c r="A634" s="17"/>
      <c r="B634" s="18" t="s">
        <v>309</v>
      </c>
      <c r="C634" s="398" t="s">
        <v>2480</v>
      </c>
      <c r="D634" s="398" t="s">
        <v>2480</v>
      </c>
      <c r="E634" s="64" t="s">
        <v>2481</v>
      </c>
      <c r="F634" s="64" t="s">
        <v>313</v>
      </c>
      <c r="G634" s="403" t="s">
        <v>2482</v>
      </c>
      <c r="H634" s="64" t="s">
        <v>2483</v>
      </c>
      <c r="I634" s="398" t="s">
        <v>2479</v>
      </c>
      <c r="J634" s="398">
        <v>17</v>
      </c>
      <c r="K634" s="64">
        <v>2</v>
      </c>
      <c r="L634" s="398"/>
      <c r="M634" s="398">
        <v>19</v>
      </c>
      <c r="N634" s="18" t="s">
        <v>2470</v>
      </c>
    </row>
    <row r="635" hidden="1" spans="1:14">
      <c r="A635" s="17"/>
      <c r="B635" s="18" t="s">
        <v>76</v>
      </c>
      <c r="C635" s="404" t="s">
        <v>2484</v>
      </c>
      <c r="D635" s="405" t="s">
        <v>2485</v>
      </c>
      <c r="E635" s="405" t="s">
        <v>2486</v>
      </c>
      <c r="F635" s="405" t="s">
        <v>518</v>
      </c>
      <c r="G635" s="405">
        <v>43405</v>
      </c>
      <c r="H635" s="405" t="s">
        <v>2487</v>
      </c>
      <c r="I635" s="405" t="s">
        <v>2488</v>
      </c>
      <c r="J635" s="405">
        <v>8</v>
      </c>
      <c r="K635" s="405">
        <v>2</v>
      </c>
      <c r="L635" s="405"/>
      <c r="M635" s="421">
        <v>10</v>
      </c>
      <c r="N635" s="18" t="s">
        <v>2470</v>
      </c>
    </row>
    <row r="636" ht="22.5" hidden="1" spans="1:14">
      <c r="A636" s="17"/>
      <c r="B636" s="18" t="s">
        <v>309</v>
      </c>
      <c r="C636" s="404" t="s">
        <v>2489</v>
      </c>
      <c r="D636" s="405" t="s">
        <v>2490</v>
      </c>
      <c r="E636" s="405" t="s">
        <v>2491</v>
      </c>
      <c r="F636" s="405" t="s">
        <v>2492</v>
      </c>
      <c r="G636" s="405">
        <v>43313</v>
      </c>
      <c r="H636" s="405" t="s">
        <v>2493</v>
      </c>
      <c r="I636" s="405" t="s">
        <v>2488</v>
      </c>
      <c r="J636" s="405">
        <v>8</v>
      </c>
      <c r="K636" s="405">
        <v>2</v>
      </c>
      <c r="L636" s="405"/>
      <c r="M636" s="405">
        <v>10</v>
      </c>
      <c r="N636" s="18" t="s">
        <v>2470</v>
      </c>
    </row>
    <row r="637" hidden="1" spans="1:14">
      <c r="A637" s="17"/>
      <c r="B637" s="18" t="s">
        <v>44</v>
      </c>
      <c r="C637" s="404" t="s">
        <v>2494</v>
      </c>
      <c r="D637" s="405" t="s">
        <v>2495</v>
      </c>
      <c r="E637" s="405" t="s">
        <v>2496</v>
      </c>
      <c r="F637" s="405" t="s">
        <v>2497</v>
      </c>
      <c r="G637" s="405" t="s">
        <v>2498</v>
      </c>
      <c r="H637" s="405" t="s">
        <v>2499</v>
      </c>
      <c r="I637" s="405" t="s">
        <v>2488</v>
      </c>
      <c r="J637" s="405">
        <v>8</v>
      </c>
      <c r="K637" s="405">
        <v>2</v>
      </c>
      <c r="L637" s="405"/>
      <c r="M637" s="405">
        <v>10</v>
      </c>
      <c r="N637" s="18" t="s">
        <v>2470</v>
      </c>
    </row>
    <row r="638" ht="22.5" hidden="1" spans="1:14">
      <c r="A638" s="17"/>
      <c r="B638" s="18" t="s">
        <v>309</v>
      </c>
      <c r="C638" s="404" t="s">
        <v>2500</v>
      </c>
      <c r="D638" s="405" t="s">
        <v>2501</v>
      </c>
      <c r="E638" s="405" t="s">
        <v>2502</v>
      </c>
      <c r="F638" s="405" t="s">
        <v>2503</v>
      </c>
      <c r="G638" s="405">
        <v>43374</v>
      </c>
      <c r="H638" s="405" t="s">
        <v>2504</v>
      </c>
      <c r="I638" s="405" t="s">
        <v>2488</v>
      </c>
      <c r="J638" s="405">
        <v>8</v>
      </c>
      <c r="K638" s="405">
        <v>4</v>
      </c>
      <c r="L638" s="405"/>
      <c r="M638" s="405">
        <v>12</v>
      </c>
      <c r="N638" s="18" t="s">
        <v>2470</v>
      </c>
    </row>
    <row r="639" ht="22.5" hidden="1" spans="1:14">
      <c r="A639" s="17"/>
      <c r="B639" s="18" t="s">
        <v>44</v>
      </c>
      <c r="C639" s="404" t="s">
        <v>2505</v>
      </c>
      <c r="D639" s="405" t="s">
        <v>2506</v>
      </c>
      <c r="E639" s="405" t="s">
        <v>2507</v>
      </c>
      <c r="F639" s="405" t="s">
        <v>275</v>
      </c>
      <c r="G639" s="405" t="s">
        <v>622</v>
      </c>
      <c r="H639" s="405" t="s">
        <v>2508</v>
      </c>
      <c r="I639" s="405" t="s">
        <v>2509</v>
      </c>
      <c r="J639" s="405">
        <v>6</v>
      </c>
      <c r="K639" s="405">
        <v>2</v>
      </c>
      <c r="L639" s="405"/>
      <c r="M639" s="405">
        <v>8</v>
      </c>
      <c r="N639" s="18" t="s">
        <v>2470</v>
      </c>
    </row>
    <row r="640" ht="22.5" hidden="1" spans="1:14">
      <c r="A640" s="17"/>
      <c r="B640" s="18" t="s">
        <v>309</v>
      </c>
      <c r="C640" s="404" t="s">
        <v>2510</v>
      </c>
      <c r="D640" s="405" t="s">
        <v>2511</v>
      </c>
      <c r="E640" s="405" t="s">
        <v>2491</v>
      </c>
      <c r="F640" s="405" t="s">
        <v>2512</v>
      </c>
      <c r="G640" s="405" t="s">
        <v>414</v>
      </c>
      <c r="H640" s="405" t="s">
        <v>2513</v>
      </c>
      <c r="I640" s="405" t="s">
        <v>2509</v>
      </c>
      <c r="J640" s="405">
        <v>13</v>
      </c>
      <c r="K640" s="405">
        <v>2</v>
      </c>
      <c r="L640" s="405"/>
      <c r="M640" s="405">
        <v>15</v>
      </c>
      <c r="N640" s="18" t="s">
        <v>2470</v>
      </c>
    </row>
    <row r="641" ht="22.5" hidden="1" spans="1:14">
      <c r="A641" s="17"/>
      <c r="B641" s="18" t="s">
        <v>309</v>
      </c>
      <c r="C641" s="404" t="s">
        <v>2514</v>
      </c>
      <c r="D641" s="405" t="s">
        <v>2515</v>
      </c>
      <c r="E641" s="405" t="s">
        <v>2502</v>
      </c>
      <c r="F641" s="405" t="s">
        <v>2503</v>
      </c>
      <c r="G641" s="405">
        <v>43374</v>
      </c>
      <c r="H641" s="405" t="s">
        <v>2516</v>
      </c>
      <c r="I641" s="405" t="s">
        <v>2509</v>
      </c>
      <c r="J641" s="405">
        <v>13</v>
      </c>
      <c r="K641" s="405">
        <v>4</v>
      </c>
      <c r="L641" s="405"/>
      <c r="M641" s="405">
        <v>17</v>
      </c>
      <c r="N641" s="18" t="s">
        <v>2470</v>
      </c>
    </row>
    <row r="642" ht="22.5" hidden="1" spans="1:14">
      <c r="A642" s="17"/>
      <c r="B642" s="18" t="s">
        <v>309</v>
      </c>
      <c r="C642" s="404" t="s">
        <v>2514</v>
      </c>
      <c r="D642" s="405" t="s">
        <v>2517</v>
      </c>
      <c r="E642" s="405" t="s">
        <v>2502</v>
      </c>
      <c r="F642" s="405" t="s">
        <v>2503</v>
      </c>
      <c r="G642" s="405">
        <v>43374</v>
      </c>
      <c r="H642" s="405" t="s">
        <v>2518</v>
      </c>
      <c r="I642" s="405" t="s">
        <v>2509</v>
      </c>
      <c r="J642" s="405">
        <v>10</v>
      </c>
      <c r="K642" s="405">
        <v>4</v>
      </c>
      <c r="L642" s="405"/>
      <c r="M642" s="405">
        <v>14</v>
      </c>
      <c r="N642" s="18" t="s">
        <v>2470</v>
      </c>
    </row>
    <row r="643" ht="22.5" hidden="1" spans="1:14">
      <c r="A643" s="17"/>
      <c r="B643" s="18" t="s">
        <v>44</v>
      </c>
      <c r="C643" s="404" t="s">
        <v>2519</v>
      </c>
      <c r="D643" s="405" t="s">
        <v>2520</v>
      </c>
      <c r="E643" s="405" t="s">
        <v>2521</v>
      </c>
      <c r="F643" s="405" t="s">
        <v>275</v>
      </c>
      <c r="G643" s="405">
        <v>43647</v>
      </c>
      <c r="H643" s="405" t="s">
        <v>2522</v>
      </c>
      <c r="I643" s="405" t="s">
        <v>2523</v>
      </c>
      <c r="J643" s="405">
        <v>6</v>
      </c>
      <c r="K643" s="405">
        <v>2</v>
      </c>
      <c r="L643" s="405"/>
      <c r="M643" s="405">
        <v>8</v>
      </c>
      <c r="N643" s="18" t="s">
        <v>2470</v>
      </c>
    </row>
    <row r="644" ht="22.5" hidden="1" spans="1:14">
      <c r="A644" s="17"/>
      <c r="B644" s="18" t="s">
        <v>44</v>
      </c>
      <c r="C644" s="404" t="s">
        <v>2524</v>
      </c>
      <c r="D644" s="405" t="s">
        <v>2525</v>
      </c>
      <c r="E644" s="405" t="s">
        <v>2526</v>
      </c>
      <c r="F644" s="405" t="s">
        <v>2497</v>
      </c>
      <c r="G644" s="405">
        <v>42795</v>
      </c>
      <c r="H644" s="405" t="s">
        <v>2527</v>
      </c>
      <c r="I644" s="405" t="s">
        <v>2523</v>
      </c>
      <c r="J644" s="405">
        <v>20</v>
      </c>
      <c r="K644" s="405">
        <v>2</v>
      </c>
      <c r="L644" s="405"/>
      <c r="M644" s="405">
        <v>22</v>
      </c>
      <c r="N644" s="18" t="s">
        <v>2470</v>
      </c>
    </row>
    <row r="645" ht="22.5" hidden="1" spans="1:14">
      <c r="A645" s="17"/>
      <c r="B645" s="18" t="s">
        <v>44</v>
      </c>
      <c r="C645" s="404" t="s">
        <v>2524</v>
      </c>
      <c r="D645" s="405" t="s">
        <v>2528</v>
      </c>
      <c r="E645" s="405" t="s">
        <v>2529</v>
      </c>
      <c r="F645" s="405" t="s">
        <v>275</v>
      </c>
      <c r="G645" s="405" t="s">
        <v>2530</v>
      </c>
      <c r="H645" s="405" t="s">
        <v>2531</v>
      </c>
      <c r="I645" s="405" t="s">
        <v>2523</v>
      </c>
      <c r="J645" s="405">
        <v>10</v>
      </c>
      <c r="K645" s="405">
        <v>2</v>
      </c>
      <c r="L645" s="405"/>
      <c r="M645" s="405">
        <v>12</v>
      </c>
      <c r="N645" s="18" t="s">
        <v>2470</v>
      </c>
    </row>
    <row r="646" ht="22.5" hidden="1" spans="1:14">
      <c r="A646" s="17"/>
      <c r="B646" s="18" t="s">
        <v>59</v>
      </c>
      <c r="C646" s="404" t="s">
        <v>2532</v>
      </c>
      <c r="D646" s="405" t="s">
        <v>2533</v>
      </c>
      <c r="E646" s="405" t="s">
        <v>2534</v>
      </c>
      <c r="F646" s="405" t="s">
        <v>2535</v>
      </c>
      <c r="G646" s="405">
        <v>43497</v>
      </c>
      <c r="H646" s="405" t="s">
        <v>2536</v>
      </c>
      <c r="I646" s="405" t="s">
        <v>2523</v>
      </c>
      <c r="J646" s="405">
        <v>20</v>
      </c>
      <c r="K646" s="405">
        <v>2</v>
      </c>
      <c r="L646" s="405"/>
      <c r="M646" s="405">
        <v>22</v>
      </c>
      <c r="N646" s="18" t="s">
        <v>2470</v>
      </c>
    </row>
    <row r="647" ht="22.5" hidden="1" spans="1:14">
      <c r="A647" s="17"/>
      <c r="B647" s="18" t="s">
        <v>44</v>
      </c>
      <c r="C647" s="404" t="s">
        <v>2537</v>
      </c>
      <c r="D647" s="405" t="s">
        <v>2538</v>
      </c>
      <c r="E647" s="405" t="s">
        <v>2539</v>
      </c>
      <c r="F647" s="405" t="s">
        <v>275</v>
      </c>
      <c r="G647" s="405" t="s">
        <v>2540</v>
      </c>
      <c r="H647" s="405" t="s">
        <v>2541</v>
      </c>
      <c r="I647" s="405" t="s">
        <v>2523</v>
      </c>
      <c r="J647" s="405">
        <v>20</v>
      </c>
      <c r="K647" s="405">
        <v>2</v>
      </c>
      <c r="L647" s="405"/>
      <c r="M647" s="405">
        <v>22</v>
      </c>
      <c r="N647" s="18" t="s">
        <v>2470</v>
      </c>
    </row>
    <row r="648" ht="45" hidden="1" spans="1:14">
      <c r="A648" s="17"/>
      <c r="B648" s="18" t="s">
        <v>44</v>
      </c>
      <c r="C648" s="404" t="s">
        <v>2537</v>
      </c>
      <c r="D648" s="405" t="s">
        <v>2542</v>
      </c>
      <c r="E648" s="405" t="s">
        <v>2543</v>
      </c>
      <c r="F648" s="405" t="s">
        <v>161</v>
      </c>
      <c r="G648" s="405">
        <v>41275</v>
      </c>
      <c r="H648" s="405" t="s">
        <v>2544</v>
      </c>
      <c r="I648" s="405" t="s">
        <v>2523</v>
      </c>
      <c r="J648" s="405">
        <v>14</v>
      </c>
      <c r="K648" s="405">
        <v>2</v>
      </c>
      <c r="L648" s="405"/>
      <c r="M648" s="405">
        <v>16</v>
      </c>
      <c r="N648" s="18" t="s">
        <v>2470</v>
      </c>
    </row>
    <row r="649" ht="22.5" hidden="1" spans="1:14">
      <c r="A649" s="17"/>
      <c r="B649" s="18" t="s">
        <v>309</v>
      </c>
      <c r="C649" s="404" t="s">
        <v>2545</v>
      </c>
      <c r="D649" s="405" t="s">
        <v>2546</v>
      </c>
      <c r="E649" s="405" t="s">
        <v>2502</v>
      </c>
      <c r="F649" s="405" t="s">
        <v>2503</v>
      </c>
      <c r="G649" s="405">
        <v>43374</v>
      </c>
      <c r="H649" s="405" t="s">
        <v>2547</v>
      </c>
      <c r="I649" s="405" t="s">
        <v>2523</v>
      </c>
      <c r="J649" s="405">
        <v>16</v>
      </c>
      <c r="K649" s="405">
        <v>4</v>
      </c>
      <c r="L649" s="405"/>
      <c r="M649" s="405">
        <v>20</v>
      </c>
      <c r="N649" s="18" t="s">
        <v>2470</v>
      </c>
    </row>
    <row r="650" ht="27" hidden="1" spans="1:14">
      <c r="A650" s="17"/>
      <c r="B650" s="18" t="s">
        <v>59</v>
      </c>
      <c r="C650" s="404" t="s">
        <v>2548</v>
      </c>
      <c r="D650" s="405" t="s">
        <v>2549</v>
      </c>
      <c r="E650" s="405" t="s">
        <v>2534</v>
      </c>
      <c r="F650" s="405" t="s">
        <v>2550</v>
      </c>
      <c r="G650" s="405">
        <v>43922</v>
      </c>
      <c r="H650" s="405" t="s">
        <v>2551</v>
      </c>
      <c r="I650" s="405" t="s">
        <v>2552</v>
      </c>
      <c r="J650" s="405">
        <v>22</v>
      </c>
      <c r="K650" s="405">
        <v>2</v>
      </c>
      <c r="L650" s="405"/>
      <c r="M650" s="405">
        <v>24</v>
      </c>
      <c r="N650" s="18" t="s">
        <v>2470</v>
      </c>
    </row>
    <row r="651" ht="33.75" hidden="1" spans="1:14">
      <c r="A651" s="17"/>
      <c r="B651" s="18" t="s">
        <v>309</v>
      </c>
      <c r="C651" s="404" t="s">
        <v>2553</v>
      </c>
      <c r="D651" s="405" t="s">
        <v>2554</v>
      </c>
      <c r="E651" s="405" t="s">
        <v>2555</v>
      </c>
      <c r="F651" s="405" t="s">
        <v>2492</v>
      </c>
      <c r="G651" s="405">
        <v>43221</v>
      </c>
      <c r="H651" s="405" t="s">
        <v>2556</v>
      </c>
      <c r="I651" s="405" t="s">
        <v>2552</v>
      </c>
      <c r="J651" s="405">
        <v>14</v>
      </c>
      <c r="K651" s="405">
        <v>2</v>
      </c>
      <c r="L651" s="405"/>
      <c r="M651" s="405">
        <v>16</v>
      </c>
      <c r="N651" s="18" t="s">
        <v>2470</v>
      </c>
    </row>
    <row r="652" ht="22.5" hidden="1" spans="1:14">
      <c r="A652" s="17"/>
      <c r="B652" s="18" t="s">
        <v>44</v>
      </c>
      <c r="C652" s="404" t="s">
        <v>2553</v>
      </c>
      <c r="D652" s="405" t="s">
        <v>2557</v>
      </c>
      <c r="E652" s="405" t="s">
        <v>2529</v>
      </c>
      <c r="F652" s="405" t="s">
        <v>275</v>
      </c>
      <c r="G652" s="405" t="s">
        <v>2558</v>
      </c>
      <c r="H652" s="405" t="s">
        <v>2559</v>
      </c>
      <c r="I652" s="405" t="s">
        <v>2552</v>
      </c>
      <c r="J652" s="405">
        <v>22</v>
      </c>
      <c r="K652" s="405">
        <v>2</v>
      </c>
      <c r="L652" s="405"/>
      <c r="M652" s="405">
        <v>24</v>
      </c>
      <c r="N652" s="18" t="s">
        <v>2470</v>
      </c>
    </row>
    <row r="653" ht="22.5" hidden="1" spans="1:14">
      <c r="A653" s="17"/>
      <c r="B653" s="18" t="s">
        <v>59</v>
      </c>
      <c r="C653" s="404" t="s">
        <v>2560</v>
      </c>
      <c r="D653" s="405" t="s">
        <v>2561</v>
      </c>
      <c r="E653" s="405" t="s">
        <v>2562</v>
      </c>
      <c r="F653" s="405" t="s">
        <v>2563</v>
      </c>
      <c r="G653" s="405">
        <v>43497</v>
      </c>
      <c r="H653" s="405" t="s">
        <v>2564</v>
      </c>
      <c r="I653" s="405" t="s">
        <v>2552</v>
      </c>
      <c r="J653" s="405">
        <v>15</v>
      </c>
      <c r="K653" s="405">
        <v>2</v>
      </c>
      <c r="L653" s="405"/>
      <c r="M653" s="405">
        <v>17</v>
      </c>
      <c r="N653" s="18" t="s">
        <v>2470</v>
      </c>
    </row>
    <row r="654" ht="22.5" hidden="1" spans="1:14">
      <c r="A654" s="17"/>
      <c r="B654" s="18" t="s">
        <v>44</v>
      </c>
      <c r="C654" s="404" t="s">
        <v>2565</v>
      </c>
      <c r="D654" s="405" t="s">
        <v>2566</v>
      </c>
      <c r="E654" s="405" t="s">
        <v>2497</v>
      </c>
      <c r="F654" s="405" t="s">
        <v>2567</v>
      </c>
      <c r="G654" s="405" t="s">
        <v>2558</v>
      </c>
      <c r="H654" s="405" t="s">
        <v>2568</v>
      </c>
      <c r="I654" s="405" t="s">
        <v>2552</v>
      </c>
      <c r="J654" s="405">
        <v>27</v>
      </c>
      <c r="K654" s="405">
        <v>2</v>
      </c>
      <c r="L654" s="405"/>
      <c r="M654" s="405">
        <v>29</v>
      </c>
      <c r="N654" s="18" t="s">
        <v>2470</v>
      </c>
    </row>
    <row r="655" ht="22.5" hidden="1" spans="1:14">
      <c r="A655" s="17"/>
      <c r="B655" s="18" t="s">
        <v>309</v>
      </c>
      <c r="C655" s="404" t="s">
        <v>2569</v>
      </c>
      <c r="D655" s="405" t="s">
        <v>2570</v>
      </c>
      <c r="E655" s="405" t="s">
        <v>2502</v>
      </c>
      <c r="F655" s="405" t="s">
        <v>2503</v>
      </c>
      <c r="G655" s="405">
        <v>43374</v>
      </c>
      <c r="H655" s="405" t="s">
        <v>2571</v>
      </c>
      <c r="I655" s="405" t="s">
        <v>2552</v>
      </c>
      <c r="J655" s="405">
        <v>13</v>
      </c>
      <c r="K655" s="405">
        <v>4</v>
      </c>
      <c r="L655" s="405"/>
      <c r="M655" s="405">
        <v>17</v>
      </c>
      <c r="N655" s="18" t="s">
        <v>2470</v>
      </c>
    </row>
    <row r="656" ht="22.5" hidden="1" spans="1:14">
      <c r="A656" s="17"/>
      <c r="B656" s="18" t="s">
        <v>309</v>
      </c>
      <c r="C656" s="404" t="s">
        <v>2569</v>
      </c>
      <c r="D656" s="405" t="s">
        <v>2572</v>
      </c>
      <c r="E656" s="405" t="s">
        <v>2502</v>
      </c>
      <c r="F656" s="405" t="s">
        <v>2503</v>
      </c>
      <c r="G656" s="405">
        <v>43374</v>
      </c>
      <c r="H656" s="405" t="s">
        <v>2573</v>
      </c>
      <c r="I656" s="405" t="s">
        <v>2552</v>
      </c>
      <c r="J656" s="405">
        <v>27</v>
      </c>
      <c r="K656" s="405">
        <v>4</v>
      </c>
      <c r="L656" s="405"/>
      <c r="M656" s="405">
        <v>31</v>
      </c>
      <c r="N656" s="18" t="s">
        <v>2470</v>
      </c>
    </row>
    <row r="657" ht="33.75" hidden="1" spans="1:14">
      <c r="A657" s="17"/>
      <c r="B657" s="18" t="s">
        <v>44</v>
      </c>
      <c r="C657" s="404" t="s">
        <v>2574</v>
      </c>
      <c r="D657" s="405" t="s">
        <v>2575</v>
      </c>
      <c r="E657" s="405" t="s">
        <v>2576</v>
      </c>
      <c r="F657" s="405" t="s">
        <v>2577</v>
      </c>
      <c r="G657" s="405" t="s">
        <v>2578</v>
      </c>
      <c r="H657" s="405" t="s">
        <v>2579</v>
      </c>
      <c r="I657" s="405" t="s">
        <v>2580</v>
      </c>
      <c r="J657" s="405">
        <v>16</v>
      </c>
      <c r="K657" s="405">
        <v>2</v>
      </c>
      <c r="L657" s="405"/>
      <c r="M657" s="405">
        <v>18</v>
      </c>
      <c r="N657" s="18" t="s">
        <v>2470</v>
      </c>
    </row>
    <row r="658" ht="33.75" hidden="1" spans="1:14">
      <c r="A658" s="17"/>
      <c r="B658" s="18" t="s">
        <v>44</v>
      </c>
      <c r="C658" s="404" t="s">
        <v>2581</v>
      </c>
      <c r="D658" s="405" t="s">
        <v>2582</v>
      </c>
      <c r="E658" s="405" t="s">
        <v>2583</v>
      </c>
      <c r="F658" s="405" t="s">
        <v>2497</v>
      </c>
      <c r="G658" s="405" t="s">
        <v>1246</v>
      </c>
      <c r="H658" s="405" t="s">
        <v>2584</v>
      </c>
      <c r="I658" s="405" t="s">
        <v>2580</v>
      </c>
      <c r="J658" s="405">
        <v>16</v>
      </c>
      <c r="K658" s="405">
        <v>2</v>
      </c>
      <c r="L658" s="405"/>
      <c r="M658" s="405">
        <v>18</v>
      </c>
      <c r="N658" s="18" t="s">
        <v>2470</v>
      </c>
    </row>
    <row r="659" ht="25.5" hidden="1" spans="1:14">
      <c r="A659" s="17"/>
      <c r="B659" s="18" t="s">
        <v>76</v>
      </c>
      <c r="C659" s="404" t="s">
        <v>2581</v>
      </c>
      <c r="D659" s="405" t="s">
        <v>2585</v>
      </c>
      <c r="E659" s="405" t="s">
        <v>2534</v>
      </c>
      <c r="F659" s="405" t="s">
        <v>2586</v>
      </c>
      <c r="G659" s="405" t="s">
        <v>130</v>
      </c>
      <c r="H659" s="405" t="s">
        <v>2587</v>
      </c>
      <c r="I659" s="405" t="s">
        <v>2580</v>
      </c>
      <c r="J659" s="405">
        <v>16</v>
      </c>
      <c r="K659" s="405">
        <v>2</v>
      </c>
      <c r="L659" s="405"/>
      <c r="M659" s="421">
        <v>18</v>
      </c>
      <c r="N659" s="18" t="s">
        <v>2470</v>
      </c>
    </row>
    <row r="660" ht="33.75" hidden="1" spans="1:14">
      <c r="A660" s="17"/>
      <c r="B660" s="18" t="s">
        <v>76</v>
      </c>
      <c r="C660" s="404" t="s">
        <v>2588</v>
      </c>
      <c r="D660" s="405" t="s">
        <v>2589</v>
      </c>
      <c r="E660" s="405" t="s">
        <v>2590</v>
      </c>
      <c r="F660" s="405" t="s">
        <v>2591</v>
      </c>
      <c r="G660" s="405" t="s">
        <v>406</v>
      </c>
      <c r="H660" s="405" t="s">
        <v>2592</v>
      </c>
      <c r="I660" s="405" t="s">
        <v>2580</v>
      </c>
      <c r="J660" s="405">
        <v>16</v>
      </c>
      <c r="K660" s="405">
        <v>2</v>
      </c>
      <c r="L660" s="405"/>
      <c r="M660" s="421">
        <v>18</v>
      </c>
      <c r="N660" s="18" t="s">
        <v>2470</v>
      </c>
    </row>
    <row r="661" hidden="1" spans="1:14">
      <c r="A661" s="17"/>
      <c r="B661" s="18" t="s">
        <v>44</v>
      </c>
      <c r="C661" s="404" t="s">
        <v>2593</v>
      </c>
      <c r="D661" s="405" t="s">
        <v>2594</v>
      </c>
      <c r="E661" s="405" t="s">
        <v>2496</v>
      </c>
      <c r="F661" s="405" t="s">
        <v>2497</v>
      </c>
      <c r="G661" s="405" t="s">
        <v>105</v>
      </c>
      <c r="H661" s="405" t="s">
        <v>2595</v>
      </c>
      <c r="I661" s="405" t="s">
        <v>2580</v>
      </c>
      <c r="J661" s="405">
        <v>7</v>
      </c>
      <c r="K661" s="405">
        <v>2</v>
      </c>
      <c r="L661" s="405"/>
      <c r="M661" s="405">
        <v>9</v>
      </c>
      <c r="N661" s="18" t="s">
        <v>2470</v>
      </c>
    </row>
    <row r="662" ht="22.5" hidden="1" spans="1:14">
      <c r="A662" s="17"/>
      <c r="B662" s="18" t="s">
        <v>309</v>
      </c>
      <c r="C662" s="404" t="s">
        <v>2596</v>
      </c>
      <c r="D662" s="405" t="s">
        <v>2597</v>
      </c>
      <c r="E662" s="405" t="s">
        <v>2502</v>
      </c>
      <c r="F662" s="405" t="s">
        <v>2503</v>
      </c>
      <c r="G662" s="405">
        <v>43374</v>
      </c>
      <c r="H662" s="405" t="s">
        <v>2598</v>
      </c>
      <c r="I662" s="405" t="s">
        <v>2580</v>
      </c>
      <c r="J662" s="405">
        <v>3</v>
      </c>
      <c r="K662" s="405">
        <v>4</v>
      </c>
      <c r="L662" s="405"/>
      <c r="M662" s="405">
        <v>7</v>
      </c>
      <c r="N662" s="18" t="s">
        <v>2470</v>
      </c>
    </row>
    <row r="663" hidden="1" spans="1:14">
      <c r="A663" s="17"/>
      <c r="B663" s="18" t="s">
        <v>44</v>
      </c>
      <c r="C663" s="404" t="s">
        <v>2599</v>
      </c>
      <c r="D663" s="405" t="s">
        <v>2600</v>
      </c>
      <c r="E663" s="405" t="s">
        <v>2601</v>
      </c>
      <c r="F663" s="405" t="s">
        <v>2577</v>
      </c>
      <c r="G663" s="405" t="s">
        <v>2602</v>
      </c>
      <c r="H663" s="405" t="s">
        <v>2603</v>
      </c>
      <c r="I663" s="405" t="s">
        <v>2604</v>
      </c>
      <c r="J663" s="405">
        <v>12</v>
      </c>
      <c r="K663" s="405">
        <v>2</v>
      </c>
      <c r="L663" s="405"/>
      <c r="M663" s="405">
        <v>14</v>
      </c>
      <c r="N663" s="18" t="s">
        <v>2470</v>
      </c>
    </row>
    <row r="664" ht="33.75" hidden="1" spans="1:14">
      <c r="A664" s="17"/>
      <c r="B664" s="18" t="s">
        <v>44</v>
      </c>
      <c r="C664" s="404" t="s">
        <v>2605</v>
      </c>
      <c r="D664" s="405" t="s">
        <v>2606</v>
      </c>
      <c r="E664" s="405" t="s">
        <v>2607</v>
      </c>
      <c r="F664" s="405" t="s">
        <v>2497</v>
      </c>
      <c r="G664" s="405" t="s">
        <v>87</v>
      </c>
      <c r="H664" s="405" t="s">
        <v>2608</v>
      </c>
      <c r="I664" s="405" t="s">
        <v>2604</v>
      </c>
      <c r="J664" s="405">
        <v>12</v>
      </c>
      <c r="K664" s="405">
        <v>2</v>
      </c>
      <c r="L664" s="405"/>
      <c r="M664" s="405">
        <v>14</v>
      </c>
      <c r="N664" s="18" t="s">
        <v>2470</v>
      </c>
    </row>
    <row r="665" ht="33.75" hidden="1" spans="1:14">
      <c r="A665" s="17"/>
      <c r="B665" s="18" t="s">
        <v>44</v>
      </c>
      <c r="C665" s="404" t="s">
        <v>2609</v>
      </c>
      <c r="D665" s="405" t="s">
        <v>2610</v>
      </c>
      <c r="E665" s="405" t="s">
        <v>2611</v>
      </c>
      <c r="F665" s="405" t="s">
        <v>2612</v>
      </c>
      <c r="G665" s="405" t="s">
        <v>2613</v>
      </c>
      <c r="H665" s="405" t="s">
        <v>2614</v>
      </c>
      <c r="I665" s="405" t="s">
        <v>2604</v>
      </c>
      <c r="J665" s="405">
        <v>12</v>
      </c>
      <c r="K665" s="405">
        <v>2</v>
      </c>
      <c r="L665" s="405"/>
      <c r="M665" s="405">
        <v>14</v>
      </c>
      <c r="N665" s="18" t="s">
        <v>2470</v>
      </c>
    </row>
    <row r="666" ht="45" hidden="1" spans="1:14">
      <c r="A666" s="17"/>
      <c r="B666" s="18" t="s">
        <v>44</v>
      </c>
      <c r="C666" s="404" t="s">
        <v>2615</v>
      </c>
      <c r="D666" s="405" t="s">
        <v>2616</v>
      </c>
      <c r="E666" s="405" t="s">
        <v>2617</v>
      </c>
      <c r="F666" s="405" t="s">
        <v>2577</v>
      </c>
      <c r="G666" s="405" t="s">
        <v>1457</v>
      </c>
      <c r="H666" s="405" t="s">
        <v>2618</v>
      </c>
      <c r="I666" s="405" t="s">
        <v>2604</v>
      </c>
      <c r="J666" s="405">
        <v>12</v>
      </c>
      <c r="K666" s="405">
        <v>2</v>
      </c>
      <c r="L666" s="405"/>
      <c r="M666" s="405">
        <v>14</v>
      </c>
      <c r="N666" s="18" t="s">
        <v>2470</v>
      </c>
    </row>
    <row r="667" ht="45" hidden="1" spans="1:14">
      <c r="A667" s="17"/>
      <c r="B667" s="18" t="s">
        <v>44</v>
      </c>
      <c r="C667" s="404" t="s">
        <v>2615</v>
      </c>
      <c r="D667" s="405" t="s">
        <v>2619</v>
      </c>
      <c r="E667" s="405" t="s">
        <v>2620</v>
      </c>
      <c r="F667" s="405" t="s">
        <v>2577</v>
      </c>
      <c r="G667" s="405" t="s">
        <v>2621</v>
      </c>
      <c r="H667" s="405" t="s">
        <v>2622</v>
      </c>
      <c r="I667" s="405" t="s">
        <v>2604</v>
      </c>
      <c r="J667" s="405">
        <v>12</v>
      </c>
      <c r="K667" s="405">
        <v>2</v>
      </c>
      <c r="L667" s="405"/>
      <c r="M667" s="405">
        <v>14</v>
      </c>
      <c r="N667" s="18" t="s">
        <v>2470</v>
      </c>
    </row>
    <row r="668" ht="45" hidden="1" spans="1:14">
      <c r="A668" s="17"/>
      <c r="B668" s="18" t="s">
        <v>44</v>
      </c>
      <c r="C668" s="404" t="s">
        <v>2615</v>
      </c>
      <c r="D668" s="405" t="s">
        <v>2623</v>
      </c>
      <c r="E668" s="405" t="s">
        <v>2620</v>
      </c>
      <c r="F668" s="405" t="s">
        <v>2577</v>
      </c>
      <c r="G668" s="405" t="s">
        <v>2624</v>
      </c>
      <c r="H668" s="405" t="s">
        <v>2625</v>
      </c>
      <c r="I668" s="405" t="s">
        <v>2604</v>
      </c>
      <c r="J668" s="405">
        <v>0</v>
      </c>
      <c r="K668" s="405">
        <v>2</v>
      </c>
      <c r="L668" s="405"/>
      <c r="M668" s="405">
        <v>2</v>
      </c>
      <c r="N668" s="18" t="s">
        <v>2470</v>
      </c>
    </row>
    <row r="669" ht="22.5" hidden="1" spans="1:14">
      <c r="A669" s="17"/>
      <c r="B669" s="18" t="s">
        <v>44</v>
      </c>
      <c r="C669" s="404" t="s">
        <v>2626</v>
      </c>
      <c r="D669" s="405" t="s">
        <v>2627</v>
      </c>
      <c r="E669" s="405" t="s">
        <v>2628</v>
      </c>
      <c r="F669" s="405" t="s">
        <v>2577</v>
      </c>
      <c r="G669" s="405" t="s">
        <v>2629</v>
      </c>
      <c r="H669" s="405" t="s">
        <v>2630</v>
      </c>
      <c r="I669" s="405" t="s">
        <v>2631</v>
      </c>
      <c r="J669" s="405">
        <v>3</v>
      </c>
      <c r="K669" s="405">
        <v>2</v>
      </c>
      <c r="L669" s="405"/>
      <c r="M669" s="405">
        <v>5</v>
      </c>
      <c r="N669" s="18" t="s">
        <v>2470</v>
      </c>
    </row>
    <row r="670" ht="22.5" hidden="1" spans="1:14">
      <c r="A670" s="17"/>
      <c r="B670" s="18" t="s">
        <v>309</v>
      </c>
      <c r="C670" s="63" t="s">
        <v>2632</v>
      </c>
      <c r="D670" s="64" t="s">
        <v>2633</v>
      </c>
      <c r="E670" s="64" t="s">
        <v>2634</v>
      </c>
      <c r="F670" s="70" t="s">
        <v>2635</v>
      </c>
      <c r="G670" s="66" t="s">
        <v>2636</v>
      </c>
      <c r="H670" s="69" t="s">
        <v>2637</v>
      </c>
      <c r="I670" s="64" t="s">
        <v>2638</v>
      </c>
      <c r="J670" s="64">
        <v>16</v>
      </c>
      <c r="K670" s="64">
        <v>3</v>
      </c>
      <c r="L670" s="64"/>
      <c r="M670" s="64">
        <v>15</v>
      </c>
      <c r="N670" s="18" t="s">
        <v>2470</v>
      </c>
    </row>
    <row r="671" ht="22.5" hidden="1" spans="1:14">
      <c r="A671" s="17"/>
      <c r="B671" s="18" t="s">
        <v>59</v>
      </c>
      <c r="C671" s="63" t="s">
        <v>2632</v>
      </c>
      <c r="D671" s="64" t="s">
        <v>2639</v>
      </c>
      <c r="E671" s="64" t="s">
        <v>2640</v>
      </c>
      <c r="F671" s="70" t="s">
        <v>465</v>
      </c>
      <c r="G671" s="66" t="s">
        <v>2641</v>
      </c>
      <c r="H671" s="69" t="s">
        <v>2642</v>
      </c>
      <c r="I671" s="64" t="s">
        <v>2638</v>
      </c>
      <c r="J671" s="64">
        <v>16</v>
      </c>
      <c r="K671" s="64">
        <v>3</v>
      </c>
      <c r="L671" s="64"/>
      <c r="M671" s="64">
        <v>15</v>
      </c>
      <c r="N671" s="18" t="s">
        <v>2470</v>
      </c>
    </row>
    <row r="672" ht="22.5" hidden="1" spans="1:14">
      <c r="A672" s="17"/>
      <c r="B672" s="18" t="s">
        <v>59</v>
      </c>
      <c r="C672" s="63" t="s">
        <v>2632</v>
      </c>
      <c r="D672" s="64" t="s">
        <v>2643</v>
      </c>
      <c r="E672" s="64" t="s">
        <v>2640</v>
      </c>
      <c r="F672" s="70" t="s">
        <v>465</v>
      </c>
      <c r="G672" s="66" t="s">
        <v>2641</v>
      </c>
      <c r="H672" s="69" t="s">
        <v>2644</v>
      </c>
      <c r="I672" s="64" t="s">
        <v>2638</v>
      </c>
      <c r="J672" s="64">
        <v>16</v>
      </c>
      <c r="K672" s="64">
        <v>3</v>
      </c>
      <c r="L672" s="64"/>
      <c r="M672" s="64">
        <v>15</v>
      </c>
      <c r="N672" s="18" t="s">
        <v>2470</v>
      </c>
    </row>
    <row r="673" ht="33.75" hidden="1" spans="1:14">
      <c r="A673" s="17"/>
      <c r="B673" s="18" t="s">
        <v>68</v>
      </c>
      <c r="C673" s="63" t="s">
        <v>2645</v>
      </c>
      <c r="D673" s="422" t="s">
        <v>2646</v>
      </c>
      <c r="E673" s="423" t="s">
        <v>2647</v>
      </c>
      <c r="F673" s="423" t="s">
        <v>2648</v>
      </c>
      <c r="G673" s="424">
        <v>43466</v>
      </c>
      <c r="H673" s="769" t="s">
        <v>2649</v>
      </c>
      <c r="I673" s="64" t="s">
        <v>2650</v>
      </c>
      <c r="J673" s="64">
        <v>54</v>
      </c>
      <c r="K673" s="64">
        <v>3</v>
      </c>
      <c r="L673" s="64"/>
      <c r="M673" s="64">
        <v>57</v>
      </c>
      <c r="N673" s="18" t="s">
        <v>2470</v>
      </c>
    </row>
    <row r="674" ht="45" hidden="1" spans="1:14">
      <c r="A674" s="17"/>
      <c r="B674" s="18" t="s">
        <v>76</v>
      </c>
      <c r="C674" s="63" t="s">
        <v>2651</v>
      </c>
      <c r="D674" s="426" t="s">
        <v>2652</v>
      </c>
      <c r="E674" s="427" t="s">
        <v>2653</v>
      </c>
      <c r="F674" s="428" t="s">
        <v>2591</v>
      </c>
      <c r="G674" s="429">
        <v>39783</v>
      </c>
      <c r="H674" s="770" t="s">
        <v>2654</v>
      </c>
      <c r="I674" s="64" t="s">
        <v>2655</v>
      </c>
      <c r="J674" s="64">
        <v>5</v>
      </c>
      <c r="K674" s="64">
        <v>2</v>
      </c>
      <c r="L674" s="64"/>
      <c r="M674" s="73">
        <v>7</v>
      </c>
      <c r="N674" s="18" t="s">
        <v>2470</v>
      </c>
    </row>
    <row r="675" hidden="1" spans="1:14">
      <c r="A675" s="17"/>
      <c r="B675" s="18" t="s">
        <v>309</v>
      </c>
      <c r="C675" s="430" t="s">
        <v>2656</v>
      </c>
      <c r="D675" s="298" t="s">
        <v>2657</v>
      </c>
      <c r="E675" s="298" t="s">
        <v>2658</v>
      </c>
      <c r="F675" s="298" t="s">
        <v>2659</v>
      </c>
      <c r="G675" s="208" t="s">
        <v>2660</v>
      </c>
      <c r="H675" s="431">
        <v>9787562481379</v>
      </c>
      <c r="I675" s="223" t="s">
        <v>2661</v>
      </c>
      <c r="J675" s="64">
        <v>400</v>
      </c>
      <c r="K675" s="451">
        <v>1</v>
      </c>
      <c r="L675" s="18">
        <v>15</v>
      </c>
      <c r="M675" s="18">
        <f>L675+K675+J675</f>
        <v>416</v>
      </c>
      <c r="N675" s="18" t="s">
        <v>2662</v>
      </c>
    </row>
    <row r="676" hidden="1" spans="1:14">
      <c r="A676" s="17">
        <v>425</v>
      </c>
      <c r="B676" s="18" t="s">
        <v>76</v>
      </c>
      <c r="C676" s="432" t="s">
        <v>682</v>
      </c>
      <c r="D676" s="433" t="s">
        <v>682</v>
      </c>
      <c r="E676" s="433" t="s">
        <v>2389</v>
      </c>
      <c r="F676" s="433" t="s">
        <v>1267</v>
      </c>
      <c r="G676" s="434" t="s">
        <v>1489</v>
      </c>
      <c r="H676" s="771" t="s">
        <v>1490</v>
      </c>
      <c r="I676" s="452" t="s">
        <v>2663</v>
      </c>
      <c r="J676" s="438">
        <v>729</v>
      </c>
      <c r="K676" s="453">
        <v>1</v>
      </c>
      <c r="L676" s="92">
        <v>30</v>
      </c>
      <c r="M676" s="92">
        <f>L676+K676+J676</f>
        <v>760</v>
      </c>
      <c r="N676" s="92" t="s">
        <v>2662</v>
      </c>
    </row>
    <row r="677" hidden="1" spans="1:14">
      <c r="A677" s="17"/>
      <c r="B677" s="18" t="s">
        <v>76</v>
      </c>
      <c r="C677" s="432" t="s">
        <v>1135</v>
      </c>
      <c r="D677" s="433" t="s">
        <v>2460</v>
      </c>
      <c r="E677" s="433" t="s">
        <v>2461</v>
      </c>
      <c r="F677" s="433" t="s">
        <v>545</v>
      </c>
      <c r="G677" s="434" t="s">
        <v>2664</v>
      </c>
      <c r="H677" s="433" t="s">
        <v>2665</v>
      </c>
      <c r="I677" s="454"/>
      <c r="J677" s="438">
        <v>729</v>
      </c>
      <c r="K677" s="453">
        <v>1</v>
      </c>
      <c r="L677" s="92">
        <v>30</v>
      </c>
      <c r="M677" s="92">
        <f>L677+K677+J677</f>
        <v>760</v>
      </c>
      <c r="N677" s="92" t="s">
        <v>2662</v>
      </c>
    </row>
    <row r="678" hidden="1" spans="1:15">
      <c r="A678" s="435" t="s">
        <v>2666</v>
      </c>
      <c r="B678" s="18" t="s">
        <v>68</v>
      </c>
      <c r="C678" s="436" t="s">
        <v>1123</v>
      </c>
      <c r="D678" s="437" t="s">
        <v>2667</v>
      </c>
      <c r="E678" s="438" t="s">
        <v>2276</v>
      </c>
      <c r="F678" s="439" t="s">
        <v>472</v>
      </c>
      <c r="G678" s="440" t="s">
        <v>2668</v>
      </c>
      <c r="H678" s="441" t="s">
        <v>2669</v>
      </c>
      <c r="I678" s="455"/>
      <c r="J678" s="438">
        <v>729</v>
      </c>
      <c r="K678" s="456">
        <v>3</v>
      </c>
      <c r="L678" s="92">
        <v>30</v>
      </c>
      <c r="M678" s="92">
        <f>L678+K678+J678</f>
        <v>762</v>
      </c>
      <c r="N678" s="92" t="s">
        <v>2662</v>
      </c>
      <c r="O678" s="1" t="s">
        <v>114</v>
      </c>
    </row>
    <row r="679" ht="22.5" hidden="1" spans="1:14">
      <c r="A679" s="17"/>
      <c r="B679" s="18" t="s">
        <v>76</v>
      </c>
      <c r="C679" s="430" t="s">
        <v>2670</v>
      </c>
      <c r="D679" s="442" t="s">
        <v>2671</v>
      </c>
      <c r="E679" s="442" t="s">
        <v>2672</v>
      </c>
      <c r="F679" s="442" t="s">
        <v>518</v>
      </c>
      <c r="G679" s="443" t="s">
        <v>2673</v>
      </c>
      <c r="H679" s="443" t="s">
        <v>2674</v>
      </c>
      <c r="I679" s="223" t="s">
        <v>2661</v>
      </c>
      <c r="J679" s="64">
        <v>400</v>
      </c>
      <c r="K679" s="451">
        <v>1</v>
      </c>
      <c r="L679" s="18">
        <v>15</v>
      </c>
      <c r="M679" s="18">
        <f>L679+K679+J679</f>
        <v>416</v>
      </c>
      <c r="N679" s="18" t="s">
        <v>2662</v>
      </c>
    </row>
    <row r="680" ht="22.5" hidden="1" spans="1:14">
      <c r="A680" s="17"/>
      <c r="B680" s="18" t="s">
        <v>44</v>
      </c>
      <c r="C680" s="217" t="s">
        <v>2675</v>
      </c>
      <c r="D680" s="208" t="s">
        <v>2676</v>
      </c>
      <c r="E680" s="208" t="s">
        <v>2677</v>
      </c>
      <c r="F680" s="208" t="s">
        <v>129</v>
      </c>
      <c r="G680" s="208" t="s">
        <v>2678</v>
      </c>
      <c r="H680" s="758" t="s">
        <v>2679</v>
      </c>
      <c r="I680" s="223" t="s">
        <v>2680</v>
      </c>
      <c r="J680" s="208">
        <v>307</v>
      </c>
      <c r="K680" s="451">
        <v>1</v>
      </c>
      <c r="L680" s="18">
        <v>6</v>
      </c>
      <c r="M680" s="18">
        <f t="shared" ref="M680:M693" si="17">L680+K680+J680</f>
        <v>314</v>
      </c>
      <c r="N680" s="18" t="s">
        <v>2662</v>
      </c>
    </row>
    <row r="681" ht="22.5" hidden="1" spans="1:14">
      <c r="A681" s="17">
        <v>576</v>
      </c>
      <c r="B681" s="18" t="s">
        <v>68</v>
      </c>
      <c r="C681" s="217" t="s">
        <v>2681</v>
      </c>
      <c r="D681" s="442" t="s">
        <v>2682</v>
      </c>
      <c r="E681" s="442" t="s">
        <v>2683</v>
      </c>
      <c r="F681" s="442" t="s">
        <v>142</v>
      </c>
      <c r="G681" s="443" t="s">
        <v>2684</v>
      </c>
      <c r="H681" s="443" t="s">
        <v>2685</v>
      </c>
      <c r="I681" s="223" t="s">
        <v>2680</v>
      </c>
      <c r="J681" s="208">
        <v>307</v>
      </c>
      <c r="K681" s="451">
        <v>2</v>
      </c>
      <c r="L681" s="18">
        <v>5</v>
      </c>
      <c r="M681" s="92">
        <f t="shared" si="17"/>
        <v>314</v>
      </c>
      <c r="N681" s="18" t="s">
        <v>2662</v>
      </c>
    </row>
    <row r="682" ht="22.5" hidden="1" spans="1:14">
      <c r="A682" s="17">
        <v>580</v>
      </c>
      <c r="B682" s="18" t="s">
        <v>68</v>
      </c>
      <c r="C682" s="217" t="s">
        <v>2686</v>
      </c>
      <c r="D682" s="298" t="s">
        <v>2687</v>
      </c>
      <c r="E682" s="298" t="s">
        <v>2688</v>
      </c>
      <c r="F682" s="208" t="s">
        <v>142</v>
      </c>
      <c r="G682" s="208" t="s">
        <v>2689</v>
      </c>
      <c r="H682" s="209" t="s">
        <v>2690</v>
      </c>
      <c r="I682" s="223" t="s">
        <v>2680</v>
      </c>
      <c r="J682" s="208">
        <v>307</v>
      </c>
      <c r="K682" s="451">
        <v>2</v>
      </c>
      <c r="L682" s="18">
        <v>5</v>
      </c>
      <c r="M682" s="92">
        <f t="shared" si="17"/>
        <v>314</v>
      </c>
      <c r="N682" s="18" t="s">
        <v>2662</v>
      </c>
    </row>
    <row r="683" ht="22.5" hidden="1" spans="1:14">
      <c r="A683" s="17"/>
      <c r="B683" s="18" t="s">
        <v>68</v>
      </c>
      <c r="C683" s="217" t="s">
        <v>2691</v>
      </c>
      <c r="D683" s="208" t="s">
        <v>2692</v>
      </c>
      <c r="E683" s="208" t="s">
        <v>2693</v>
      </c>
      <c r="F683" s="208" t="s">
        <v>175</v>
      </c>
      <c r="G683" s="208" t="s">
        <v>2694</v>
      </c>
      <c r="H683" s="758" t="s">
        <v>2695</v>
      </c>
      <c r="I683" s="223" t="s">
        <v>2680</v>
      </c>
      <c r="J683" s="208">
        <v>307</v>
      </c>
      <c r="K683" s="451">
        <v>2</v>
      </c>
      <c r="L683" s="18">
        <v>5</v>
      </c>
      <c r="M683" s="18">
        <f t="shared" si="17"/>
        <v>314</v>
      </c>
      <c r="N683" s="18" t="s">
        <v>2662</v>
      </c>
    </row>
    <row r="684" ht="22.5" hidden="1" spans="1:14">
      <c r="A684" s="17">
        <v>618</v>
      </c>
      <c r="B684" s="18" t="s">
        <v>68</v>
      </c>
      <c r="C684" s="217" t="s">
        <v>2696</v>
      </c>
      <c r="D684" s="442" t="s">
        <v>2697</v>
      </c>
      <c r="E684" s="442" t="s">
        <v>2698</v>
      </c>
      <c r="F684" s="442" t="s">
        <v>2372</v>
      </c>
      <c r="G684" s="443" t="s">
        <v>2699</v>
      </c>
      <c r="H684" s="443" t="s">
        <v>2700</v>
      </c>
      <c r="I684" s="223" t="s">
        <v>2680</v>
      </c>
      <c r="J684" s="208">
        <v>307</v>
      </c>
      <c r="K684" s="451">
        <v>3</v>
      </c>
      <c r="L684" s="18">
        <v>5</v>
      </c>
      <c r="M684" s="92">
        <f t="shared" si="17"/>
        <v>315</v>
      </c>
      <c r="N684" s="18" t="s">
        <v>2662</v>
      </c>
    </row>
    <row r="685" ht="22.5" hidden="1" spans="1:14">
      <c r="A685" s="17">
        <v>462</v>
      </c>
      <c r="B685" s="18" t="s">
        <v>309</v>
      </c>
      <c r="C685" s="430" t="s">
        <v>2701</v>
      </c>
      <c r="D685" s="442" t="s">
        <v>2702</v>
      </c>
      <c r="E685" s="442" t="s">
        <v>2703</v>
      </c>
      <c r="F685" s="442" t="s">
        <v>2704</v>
      </c>
      <c r="G685" s="443" t="s">
        <v>2705</v>
      </c>
      <c r="H685" s="443" t="s">
        <v>2706</v>
      </c>
      <c r="I685" s="223" t="s">
        <v>2707</v>
      </c>
      <c r="J685" s="64">
        <v>83</v>
      </c>
      <c r="K685" s="457">
        <v>1</v>
      </c>
      <c r="L685" s="18">
        <v>2</v>
      </c>
      <c r="M685" s="92">
        <f t="shared" si="17"/>
        <v>86</v>
      </c>
      <c r="N685" s="18" t="s">
        <v>2662</v>
      </c>
    </row>
    <row r="686" ht="22.5" hidden="1" spans="1:14">
      <c r="A686" s="17">
        <v>615</v>
      </c>
      <c r="B686" s="18" t="s">
        <v>68</v>
      </c>
      <c r="C686" s="217" t="s">
        <v>2708</v>
      </c>
      <c r="D686" s="298" t="s">
        <v>2709</v>
      </c>
      <c r="E686" s="298" t="s">
        <v>2710</v>
      </c>
      <c r="F686" s="298" t="s">
        <v>175</v>
      </c>
      <c r="G686" s="444" t="s">
        <v>2711</v>
      </c>
      <c r="H686" s="209" t="s">
        <v>2712</v>
      </c>
      <c r="I686" s="223" t="s">
        <v>2707</v>
      </c>
      <c r="J686" s="64">
        <v>83</v>
      </c>
      <c r="K686" s="212">
        <v>2</v>
      </c>
      <c r="L686" s="18">
        <v>2</v>
      </c>
      <c r="M686" s="92">
        <f t="shared" si="17"/>
        <v>87</v>
      </c>
      <c r="N686" s="18" t="s">
        <v>2662</v>
      </c>
    </row>
    <row r="687" ht="22.5" hidden="1" spans="1:14">
      <c r="A687" s="17">
        <v>616</v>
      </c>
      <c r="B687" s="18" t="s">
        <v>68</v>
      </c>
      <c r="C687" s="217" t="s">
        <v>2713</v>
      </c>
      <c r="D687" s="208" t="s">
        <v>2714</v>
      </c>
      <c r="E687" s="208" t="s">
        <v>2715</v>
      </c>
      <c r="F687" s="208" t="s">
        <v>175</v>
      </c>
      <c r="G687" s="208" t="s">
        <v>2716</v>
      </c>
      <c r="H687" s="758" t="s">
        <v>2717</v>
      </c>
      <c r="I687" s="223" t="s">
        <v>2707</v>
      </c>
      <c r="J687" s="64">
        <v>83</v>
      </c>
      <c r="K687" s="457">
        <v>1</v>
      </c>
      <c r="L687" s="18">
        <v>2</v>
      </c>
      <c r="M687" s="92">
        <f t="shared" si="17"/>
        <v>86</v>
      </c>
      <c r="N687" s="18" t="s">
        <v>2662</v>
      </c>
    </row>
    <row r="688" ht="33.75" hidden="1" spans="1:14">
      <c r="A688" s="17">
        <v>433</v>
      </c>
      <c r="B688" s="18" t="s">
        <v>76</v>
      </c>
      <c r="C688" s="217" t="s">
        <v>2718</v>
      </c>
      <c r="D688" s="208" t="s">
        <v>2719</v>
      </c>
      <c r="E688" s="208" t="s">
        <v>2720</v>
      </c>
      <c r="F688" s="208" t="s">
        <v>2721</v>
      </c>
      <c r="G688" s="445" t="s">
        <v>2722</v>
      </c>
      <c r="H688" s="758" t="s">
        <v>2723</v>
      </c>
      <c r="I688" s="223" t="s">
        <v>2707</v>
      </c>
      <c r="J688" s="64">
        <v>83</v>
      </c>
      <c r="K688" s="458">
        <v>1</v>
      </c>
      <c r="L688" s="18">
        <v>2</v>
      </c>
      <c r="M688" s="92">
        <f t="shared" si="17"/>
        <v>86</v>
      </c>
      <c r="N688" s="18" t="s">
        <v>2662</v>
      </c>
    </row>
    <row r="689" ht="22.5" hidden="1" spans="1:14">
      <c r="A689" s="17">
        <v>609</v>
      </c>
      <c r="B689" s="18" t="s">
        <v>68</v>
      </c>
      <c r="C689" s="217" t="s">
        <v>2724</v>
      </c>
      <c r="D689" s="208" t="s">
        <v>2725</v>
      </c>
      <c r="E689" s="208" t="s">
        <v>2726</v>
      </c>
      <c r="F689" s="208" t="s">
        <v>175</v>
      </c>
      <c r="G689" s="208" t="s">
        <v>2727</v>
      </c>
      <c r="H689" s="758" t="s">
        <v>2728</v>
      </c>
      <c r="I689" s="223" t="s">
        <v>2707</v>
      </c>
      <c r="J689" s="64">
        <v>83</v>
      </c>
      <c r="K689" s="458">
        <v>1</v>
      </c>
      <c r="L689" s="18">
        <v>2</v>
      </c>
      <c r="M689" s="92">
        <f t="shared" si="17"/>
        <v>86</v>
      </c>
      <c r="N689" s="18" t="s">
        <v>2662</v>
      </c>
    </row>
    <row r="690" hidden="1" spans="1:14">
      <c r="A690" s="17">
        <v>355</v>
      </c>
      <c r="B690" s="18" t="s">
        <v>59</v>
      </c>
      <c r="C690" s="217" t="s">
        <v>2729</v>
      </c>
      <c r="D690" s="298" t="s">
        <v>2730</v>
      </c>
      <c r="E690" s="298" t="s">
        <v>2731</v>
      </c>
      <c r="F690" s="298" t="s">
        <v>390</v>
      </c>
      <c r="G690" s="446" t="s">
        <v>2732</v>
      </c>
      <c r="H690" s="209" t="s">
        <v>2733</v>
      </c>
      <c r="I690" s="223" t="s">
        <v>2707</v>
      </c>
      <c r="J690" s="64">
        <v>83</v>
      </c>
      <c r="K690" s="457">
        <v>1</v>
      </c>
      <c r="L690" s="18">
        <v>2</v>
      </c>
      <c r="M690" s="92">
        <f t="shared" si="17"/>
        <v>86</v>
      </c>
      <c r="N690" s="18" t="s">
        <v>2662</v>
      </c>
    </row>
    <row r="691" s="4" customFormat="1" ht="22.5" hidden="1" spans="1:14">
      <c r="A691" s="62"/>
      <c r="B691" s="103"/>
      <c r="C691" s="218" t="s">
        <v>2734</v>
      </c>
      <c r="D691" s="447" t="s">
        <v>2682</v>
      </c>
      <c r="E691" s="447" t="s">
        <v>2683</v>
      </c>
      <c r="F691" s="204" t="s">
        <v>2735</v>
      </c>
      <c r="G691" s="204" t="s">
        <v>2735</v>
      </c>
      <c r="H691" s="204" t="s">
        <v>2735</v>
      </c>
      <c r="I691" s="204" t="s">
        <v>2707</v>
      </c>
      <c r="J691" s="84">
        <v>83</v>
      </c>
      <c r="K691" s="459">
        <v>1</v>
      </c>
      <c r="L691" s="103">
        <v>2</v>
      </c>
      <c r="M691" s="103">
        <f t="shared" si="17"/>
        <v>86</v>
      </c>
      <c r="N691" s="103" t="s">
        <v>2662</v>
      </c>
    </row>
    <row r="692" ht="22.5" hidden="1" spans="1:14">
      <c r="A692" s="17">
        <v>462</v>
      </c>
      <c r="B692" s="18" t="s">
        <v>309</v>
      </c>
      <c r="C692" s="217" t="s">
        <v>2701</v>
      </c>
      <c r="D692" s="442" t="s">
        <v>2702</v>
      </c>
      <c r="E692" s="442" t="s">
        <v>2703</v>
      </c>
      <c r="F692" s="442" t="s">
        <v>2704</v>
      </c>
      <c r="G692" s="443" t="s">
        <v>2705</v>
      </c>
      <c r="H692" s="443" t="s">
        <v>2706</v>
      </c>
      <c r="I692" s="223" t="s">
        <v>2736</v>
      </c>
      <c r="J692" s="64">
        <v>60</v>
      </c>
      <c r="K692" s="457">
        <v>1</v>
      </c>
      <c r="L692" s="18">
        <v>2</v>
      </c>
      <c r="M692" s="92">
        <f t="shared" si="17"/>
        <v>63</v>
      </c>
      <c r="N692" s="18" t="s">
        <v>2662</v>
      </c>
    </row>
    <row r="693" ht="22.5" hidden="1" spans="1:14">
      <c r="A693" s="17">
        <v>615</v>
      </c>
      <c r="B693" s="18" t="s">
        <v>68</v>
      </c>
      <c r="C693" s="217" t="s">
        <v>2708</v>
      </c>
      <c r="D693" s="298" t="s">
        <v>2709</v>
      </c>
      <c r="E693" s="298" t="s">
        <v>2710</v>
      </c>
      <c r="F693" s="298" t="s">
        <v>175</v>
      </c>
      <c r="G693" s="444" t="s">
        <v>2711</v>
      </c>
      <c r="H693" s="209" t="s">
        <v>2712</v>
      </c>
      <c r="I693" s="223" t="s">
        <v>2736</v>
      </c>
      <c r="J693" s="64">
        <v>60</v>
      </c>
      <c r="K693" s="460">
        <v>2</v>
      </c>
      <c r="L693" s="18">
        <v>2</v>
      </c>
      <c r="M693" s="92">
        <f t="shared" si="17"/>
        <v>64</v>
      </c>
      <c r="N693" s="18" t="s">
        <v>2662</v>
      </c>
    </row>
    <row r="694" s="4" customFormat="1" ht="22.5" hidden="1" spans="1:14">
      <c r="A694" s="62"/>
      <c r="B694" s="103"/>
      <c r="C694" s="218" t="s">
        <v>2737</v>
      </c>
      <c r="D694" s="204" t="s">
        <v>2738</v>
      </c>
      <c r="E694" s="204" t="s">
        <v>2739</v>
      </c>
      <c r="F694" s="204" t="s">
        <v>2735</v>
      </c>
      <c r="G694" s="204" t="s">
        <v>2735</v>
      </c>
      <c r="H694" s="204" t="s">
        <v>2735</v>
      </c>
      <c r="I694" s="204" t="s">
        <v>2736</v>
      </c>
      <c r="J694" s="84"/>
      <c r="K694" s="459"/>
      <c r="L694" s="103"/>
      <c r="M694" s="18"/>
      <c r="N694" s="103" t="s">
        <v>2662</v>
      </c>
    </row>
    <row r="695" hidden="1" spans="1:14">
      <c r="A695" s="17">
        <v>619</v>
      </c>
      <c r="B695" s="18" t="s">
        <v>68</v>
      </c>
      <c r="C695" s="217" t="s">
        <v>2740</v>
      </c>
      <c r="D695" s="208" t="s">
        <v>2741</v>
      </c>
      <c r="E695" s="208" t="s">
        <v>2742</v>
      </c>
      <c r="F695" s="208" t="s">
        <v>175</v>
      </c>
      <c r="G695" s="208" t="s">
        <v>2743</v>
      </c>
      <c r="H695" s="758" t="s">
        <v>2744</v>
      </c>
      <c r="I695" s="223" t="s">
        <v>2736</v>
      </c>
      <c r="J695" s="64">
        <v>60</v>
      </c>
      <c r="K695" s="457">
        <v>1</v>
      </c>
      <c r="L695" s="18">
        <v>2</v>
      </c>
      <c r="M695" s="92">
        <f t="shared" ref="M695:M725" si="18">L695+K695+J695</f>
        <v>63</v>
      </c>
      <c r="N695" s="18" t="s">
        <v>2662</v>
      </c>
    </row>
    <row r="696" ht="22.5" hidden="1" spans="1:14">
      <c r="A696" s="17">
        <v>616</v>
      </c>
      <c r="B696" s="18" t="s">
        <v>68</v>
      </c>
      <c r="C696" s="217" t="s">
        <v>2713</v>
      </c>
      <c r="D696" s="208" t="s">
        <v>2714</v>
      </c>
      <c r="E696" s="208" t="s">
        <v>2715</v>
      </c>
      <c r="F696" s="208" t="s">
        <v>175</v>
      </c>
      <c r="G696" s="208" t="s">
        <v>2716</v>
      </c>
      <c r="H696" s="758" t="s">
        <v>2717</v>
      </c>
      <c r="I696" s="223" t="s">
        <v>2736</v>
      </c>
      <c r="J696" s="64">
        <v>60</v>
      </c>
      <c r="K696" s="458">
        <v>1</v>
      </c>
      <c r="L696" s="18">
        <v>2</v>
      </c>
      <c r="M696" s="92">
        <f t="shared" si="18"/>
        <v>63</v>
      </c>
      <c r="N696" s="18" t="s">
        <v>2662</v>
      </c>
    </row>
    <row r="697" ht="22.5" hidden="1" spans="1:14">
      <c r="A697" s="17">
        <v>609</v>
      </c>
      <c r="B697" s="18" t="s">
        <v>68</v>
      </c>
      <c r="C697" s="217" t="s">
        <v>2724</v>
      </c>
      <c r="D697" s="208" t="s">
        <v>2725</v>
      </c>
      <c r="E697" s="208" t="s">
        <v>2726</v>
      </c>
      <c r="F697" s="208" t="s">
        <v>175</v>
      </c>
      <c r="G697" s="208" t="s">
        <v>2727</v>
      </c>
      <c r="H697" s="758" t="s">
        <v>2728</v>
      </c>
      <c r="I697" s="223" t="s">
        <v>2736</v>
      </c>
      <c r="J697" s="64">
        <v>60</v>
      </c>
      <c r="K697" s="457">
        <v>1</v>
      </c>
      <c r="L697" s="18">
        <v>2</v>
      </c>
      <c r="M697" s="92">
        <f t="shared" si="18"/>
        <v>63</v>
      </c>
      <c r="N697" s="18" t="s">
        <v>2662</v>
      </c>
    </row>
    <row r="698" hidden="1" spans="1:14">
      <c r="A698" s="17">
        <v>355</v>
      </c>
      <c r="B698" s="18" t="s">
        <v>59</v>
      </c>
      <c r="C698" s="217" t="s">
        <v>2729</v>
      </c>
      <c r="D698" s="298" t="s">
        <v>2730</v>
      </c>
      <c r="E698" s="298" t="s">
        <v>2731</v>
      </c>
      <c r="F698" s="298" t="s">
        <v>390</v>
      </c>
      <c r="G698" s="446" t="s">
        <v>2732</v>
      </c>
      <c r="H698" s="209" t="s">
        <v>2733</v>
      </c>
      <c r="I698" s="223" t="s">
        <v>2736</v>
      </c>
      <c r="J698" s="64">
        <v>60</v>
      </c>
      <c r="K698" s="457">
        <v>1</v>
      </c>
      <c r="L698" s="18">
        <v>2</v>
      </c>
      <c r="M698" s="92">
        <f t="shared" si="18"/>
        <v>63</v>
      </c>
      <c r="N698" s="18" t="s">
        <v>2662</v>
      </c>
    </row>
    <row r="699" ht="22.5" hidden="1" spans="1:14">
      <c r="A699" s="17">
        <v>462</v>
      </c>
      <c r="B699" s="18" t="s">
        <v>309</v>
      </c>
      <c r="C699" s="430" t="s">
        <v>2701</v>
      </c>
      <c r="D699" s="442" t="s">
        <v>2702</v>
      </c>
      <c r="E699" s="442" t="s">
        <v>2703</v>
      </c>
      <c r="F699" s="442" t="s">
        <v>2704</v>
      </c>
      <c r="G699" s="443" t="s">
        <v>2705</v>
      </c>
      <c r="H699" s="443" t="s">
        <v>2706</v>
      </c>
      <c r="I699" s="223" t="s">
        <v>2745</v>
      </c>
      <c r="J699" s="64">
        <v>48</v>
      </c>
      <c r="K699" s="457">
        <v>1</v>
      </c>
      <c r="L699" s="18">
        <v>2</v>
      </c>
      <c r="M699" s="92">
        <f t="shared" si="18"/>
        <v>51</v>
      </c>
      <c r="N699" s="18" t="s">
        <v>2662</v>
      </c>
    </row>
    <row r="700" ht="22.5" hidden="1" spans="1:14">
      <c r="A700" s="17">
        <v>615</v>
      </c>
      <c r="B700" s="18" t="s">
        <v>68</v>
      </c>
      <c r="C700" s="430" t="s">
        <v>2708</v>
      </c>
      <c r="D700" s="298" t="s">
        <v>2709</v>
      </c>
      <c r="E700" s="298" t="s">
        <v>2710</v>
      </c>
      <c r="F700" s="298" t="s">
        <v>175</v>
      </c>
      <c r="G700" s="444" t="s">
        <v>2711</v>
      </c>
      <c r="H700" s="209" t="s">
        <v>2712</v>
      </c>
      <c r="I700" s="223" t="s">
        <v>2745</v>
      </c>
      <c r="J700" s="64">
        <v>48</v>
      </c>
      <c r="K700" s="457">
        <v>1</v>
      </c>
      <c r="L700" s="18">
        <v>2</v>
      </c>
      <c r="M700" s="92">
        <f t="shared" si="18"/>
        <v>51</v>
      </c>
      <c r="N700" s="18" t="s">
        <v>2662</v>
      </c>
    </row>
    <row r="701" ht="23.25" hidden="1" spans="1:14">
      <c r="A701" s="17">
        <v>435</v>
      </c>
      <c r="B701" s="18" t="s">
        <v>76</v>
      </c>
      <c r="C701" s="430" t="s">
        <v>2746</v>
      </c>
      <c r="D701" s="298" t="s">
        <v>2747</v>
      </c>
      <c r="E701" s="298" t="s">
        <v>2748</v>
      </c>
      <c r="F701" s="298" t="s">
        <v>129</v>
      </c>
      <c r="G701" s="448" t="s">
        <v>2749</v>
      </c>
      <c r="H701" s="772" t="s">
        <v>2750</v>
      </c>
      <c r="I701" s="223" t="s">
        <v>2745</v>
      </c>
      <c r="J701" s="64">
        <v>48</v>
      </c>
      <c r="K701" s="457">
        <v>1</v>
      </c>
      <c r="L701" s="18">
        <v>2</v>
      </c>
      <c r="M701" s="92">
        <f t="shared" si="18"/>
        <v>51</v>
      </c>
      <c r="N701" s="18" t="s">
        <v>2662</v>
      </c>
    </row>
    <row r="702" ht="22.5" hidden="1" spans="1:14">
      <c r="A702" s="17">
        <v>607</v>
      </c>
      <c r="B702" s="18" t="s">
        <v>59</v>
      </c>
      <c r="C702" s="430" t="s">
        <v>2751</v>
      </c>
      <c r="D702" s="298" t="s">
        <v>2752</v>
      </c>
      <c r="E702" s="298" t="s">
        <v>2753</v>
      </c>
      <c r="F702" s="298" t="s">
        <v>63</v>
      </c>
      <c r="G702" s="449" t="s">
        <v>2754</v>
      </c>
      <c r="H702" s="772" t="s">
        <v>2755</v>
      </c>
      <c r="I702" s="223" t="s">
        <v>2745</v>
      </c>
      <c r="J702" s="64">
        <v>48</v>
      </c>
      <c r="K702" s="457">
        <v>1</v>
      </c>
      <c r="L702" s="18">
        <v>2</v>
      </c>
      <c r="M702" s="92">
        <f t="shared" si="18"/>
        <v>51</v>
      </c>
      <c r="N702" s="18" t="s">
        <v>2662</v>
      </c>
    </row>
    <row r="703" ht="22.5" hidden="1" spans="1:14">
      <c r="A703" s="17">
        <v>429</v>
      </c>
      <c r="B703" s="18" t="s">
        <v>76</v>
      </c>
      <c r="C703" s="430" t="s">
        <v>2756</v>
      </c>
      <c r="D703" s="298" t="s">
        <v>2757</v>
      </c>
      <c r="E703" s="298" t="s">
        <v>2758</v>
      </c>
      <c r="F703" s="298" t="s">
        <v>129</v>
      </c>
      <c r="G703" s="450" t="s">
        <v>2759</v>
      </c>
      <c r="H703" s="772" t="s">
        <v>2760</v>
      </c>
      <c r="I703" s="223" t="s">
        <v>2745</v>
      </c>
      <c r="J703" s="64">
        <v>48</v>
      </c>
      <c r="K703" s="457">
        <v>1</v>
      </c>
      <c r="L703" s="18">
        <v>2</v>
      </c>
      <c r="M703" s="92">
        <f t="shared" si="18"/>
        <v>51</v>
      </c>
      <c r="N703" s="18" t="s">
        <v>2662</v>
      </c>
    </row>
    <row r="704" ht="22.5" hidden="1" spans="1:14">
      <c r="A704" s="17">
        <v>428</v>
      </c>
      <c r="B704" s="18" t="s">
        <v>76</v>
      </c>
      <c r="C704" s="430" t="s">
        <v>2761</v>
      </c>
      <c r="D704" s="208" t="s">
        <v>2762</v>
      </c>
      <c r="E704" s="208" t="s">
        <v>2763</v>
      </c>
      <c r="F704" s="270" t="s">
        <v>996</v>
      </c>
      <c r="G704" s="209" t="s">
        <v>2764</v>
      </c>
      <c r="H704" s="210" t="s">
        <v>2765</v>
      </c>
      <c r="I704" s="223" t="s">
        <v>2745</v>
      </c>
      <c r="J704" s="64">
        <v>48</v>
      </c>
      <c r="K704" s="457">
        <v>1</v>
      </c>
      <c r="L704" s="18">
        <v>2</v>
      </c>
      <c r="M704" s="92">
        <f t="shared" si="18"/>
        <v>51</v>
      </c>
      <c r="N704" s="18" t="s">
        <v>2662</v>
      </c>
    </row>
    <row r="705" ht="22.5" hidden="1" spans="1:14">
      <c r="A705" s="17">
        <v>462</v>
      </c>
      <c r="B705" s="18" t="s">
        <v>309</v>
      </c>
      <c r="C705" s="430" t="s">
        <v>2701</v>
      </c>
      <c r="D705" s="442" t="s">
        <v>2702</v>
      </c>
      <c r="E705" s="442" t="s">
        <v>2703</v>
      </c>
      <c r="F705" s="442" t="s">
        <v>2704</v>
      </c>
      <c r="G705" s="443" t="s">
        <v>2705</v>
      </c>
      <c r="H705" s="443" t="s">
        <v>2706</v>
      </c>
      <c r="I705" s="223" t="s">
        <v>2766</v>
      </c>
      <c r="J705" s="64">
        <v>30</v>
      </c>
      <c r="K705" s="457">
        <v>1</v>
      </c>
      <c r="L705" s="18">
        <v>1</v>
      </c>
      <c r="M705" s="92">
        <f t="shared" si="18"/>
        <v>32</v>
      </c>
      <c r="N705" s="18" t="s">
        <v>2662</v>
      </c>
    </row>
    <row r="706" ht="22.5" hidden="1" spans="1:14">
      <c r="A706" s="17">
        <v>615</v>
      </c>
      <c r="B706" s="18" t="s">
        <v>68</v>
      </c>
      <c r="C706" s="430" t="s">
        <v>2708</v>
      </c>
      <c r="D706" s="298" t="s">
        <v>2709</v>
      </c>
      <c r="E706" s="298" t="s">
        <v>2710</v>
      </c>
      <c r="F706" s="298" t="s">
        <v>175</v>
      </c>
      <c r="G706" s="444" t="s">
        <v>2711</v>
      </c>
      <c r="H706" s="209" t="s">
        <v>2712</v>
      </c>
      <c r="I706" s="223" t="s">
        <v>2766</v>
      </c>
      <c r="J706" s="64">
        <v>30</v>
      </c>
      <c r="K706" s="212">
        <v>2</v>
      </c>
      <c r="L706" s="18">
        <v>1</v>
      </c>
      <c r="M706" s="92">
        <f t="shared" si="18"/>
        <v>33</v>
      </c>
      <c r="N706" s="18" t="s">
        <v>2662</v>
      </c>
    </row>
    <row r="707" ht="22.5" hidden="1" spans="1:14">
      <c r="A707" s="17">
        <v>432</v>
      </c>
      <c r="B707" s="18" t="s">
        <v>76</v>
      </c>
      <c r="C707" s="430" t="s">
        <v>2767</v>
      </c>
      <c r="D707" s="208" t="s">
        <v>2768</v>
      </c>
      <c r="E707" s="208" t="s">
        <v>2769</v>
      </c>
      <c r="F707" s="270" t="s">
        <v>996</v>
      </c>
      <c r="G707" s="209" t="s">
        <v>2770</v>
      </c>
      <c r="H707" s="210" t="s">
        <v>2771</v>
      </c>
      <c r="I707" s="223" t="s">
        <v>2766</v>
      </c>
      <c r="J707" s="64">
        <v>30</v>
      </c>
      <c r="K707" s="457">
        <v>1</v>
      </c>
      <c r="L707" s="18">
        <v>2</v>
      </c>
      <c r="M707" s="92">
        <f t="shared" si="18"/>
        <v>33</v>
      </c>
      <c r="N707" s="18" t="s">
        <v>2662</v>
      </c>
    </row>
    <row r="708" ht="22.5" hidden="1" spans="1:14">
      <c r="A708" s="17">
        <v>424</v>
      </c>
      <c r="B708" s="18" t="s">
        <v>44</v>
      </c>
      <c r="C708" s="430" t="s">
        <v>2772</v>
      </c>
      <c r="D708" s="208" t="s">
        <v>2773</v>
      </c>
      <c r="E708" s="208" t="s">
        <v>2774</v>
      </c>
      <c r="F708" s="270" t="s">
        <v>704</v>
      </c>
      <c r="G708" s="209" t="s">
        <v>2775</v>
      </c>
      <c r="H708" s="210" t="s">
        <v>2776</v>
      </c>
      <c r="I708" s="223" t="s">
        <v>2766</v>
      </c>
      <c r="J708" s="64">
        <v>30</v>
      </c>
      <c r="K708" s="457">
        <v>1</v>
      </c>
      <c r="L708" s="18">
        <v>2</v>
      </c>
      <c r="M708" s="92">
        <f t="shared" si="18"/>
        <v>33</v>
      </c>
      <c r="N708" s="18" t="s">
        <v>2662</v>
      </c>
    </row>
    <row r="709" s="1" customFormat="1" ht="22.5" hidden="1" spans="1:14">
      <c r="A709" s="45">
        <v>434</v>
      </c>
      <c r="B709" s="46" t="s">
        <v>76</v>
      </c>
      <c r="C709" s="461" t="s">
        <v>2777</v>
      </c>
      <c r="D709" s="208" t="s">
        <v>2778</v>
      </c>
      <c r="E709" s="208" t="s">
        <v>2779</v>
      </c>
      <c r="F709" s="270" t="s">
        <v>472</v>
      </c>
      <c r="G709" s="209" t="s">
        <v>2780</v>
      </c>
      <c r="H709" s="210" t="s">
        <v>2781</v>
      </c>
      <c r="I709" s="223" t="s">
        <v>2766</v>
      </c>
      <c r="J709" s="64">
        <v>30</v>
      </c>
      <c r="K709" s="457">
        <v>1</v>
      </c>
      <c r="L709" s="46">
        <v>2</v>
      </c>
      <c r="M709" s="100">
        <f t="shared" si="18"/>
        <v>33</v>
      </c>
      <c r="N709" s="46" t="s">
        <v>2662</v>
      </c>
    </row>
    <row r="710" ht="22.5" hidden="1" spans="1:14">
      <c r="A710" s="17">
        <v>462</v>
      </c>
      <c r="B710" s="18" t="s">
        <v>309</v>
      </c>
      <c r="C710" s="430" t="s">
        <v>2701</v>
      </c>
      <c r="D710" s="442" t="s">
        <v>2702</v>
      </c>
      <c r="E710" s="442" t="s">
        <v>2703</v>
      </c>
      <c r="F710" s="442" t="s">
        <v>2704</v>
      </c>
      <c r="G710" s="443" t="s">
        <v>2705</v>
      </c>
      <c r="H710" s="443" t="s">
        <v>2706</v>
      </c>
      <c r="I710" s="223" t="s">
        <v>2782</v>
      </c>
      <c r="J710" s="64">
        <v>73</v>
      </c>
      <c r="K710" s="457">
        <v>1</v>
      </c>
      <c r="L710" s="18">
        <v>1</v>
      </c>
      <c r="M710" s="92">
        <f t="shared" si="18"/>
        <v>75</v>
      </c>
      <c r="N710" s="18" t="s">
        <v>2662</v>
      </c>
    </row>
    <row r="711" ht="22.5" hidden="1" spans="1:14">
      <c r="A711" s="17">
        <v>615</v>
      </c>
      <c r="B711" s="18" t="s">
        <v>68</v>
      </c>
      <c r="C711" s="430" t="s">
        <v>2708</v>
      </c>
      <c r="D711" s="298" t="s">
        <v>2709</v>
      </c>
      <c r="E711" s="298" t="s">
        <v>2710</v>
      </c>
      <c r="F711" s="298" t="s">
        <v>175</v>
      </c>
      <c r="G711" s="444" t="s">
        <v>2711</v>
      </c>
      <c r="H711" s="209" t="s">
        <v>2712</v>
      </c>
      <c r="I711" s="223" t="s">
        <v>2782</v>
      </c>
      <c r="J711" s="64">
        <v>73</v>
      </c>
      <c r="K711" s="460">
        <v>2</v>
      </c>
      <c r="L711" s="18">
        <v>1</v>
      </c>
      <c r="M711" s="92">
        <f t="shared" si="18"/>
        <v>76</v>
      </c>
      <c r="N711" s="18" t="s">
        <v>2662</v>
      </c>
    </row>
    <row r="712" ht="22.5" hidden="1" spans="1:14">
      <c r="A712" s="17">
        <v>604</v>
      </c>
      <c r="B712" s="18" t="s">
        <v>59</v>
      </c>
      <c r="C712" s="462" t="s">
        <v>2783</v>
      </c>
      <c r="D712" s="208" t="s">
        <v>2784</v>
      </c>
      <c r="E712" s="208" t="s">
        <v>2785</v>
      </c>
      <c r="F712" s="270" t="s">
        <v>465</v>
      </c>
      <c r="G712" s="209" t="s">
        <v>2786</v>
      </c>
      <c r="H712" s="210" t="s">
        <v>2787</v>
      </c>
      <c r="I712" s="223" t="s">
        <v>2782</v>
      </c>
      <c r="J712" s="64">
        <v>73</v>
      </c>
      <c r="K712" s="457">
        <v>1</v>
      </c>
      <c r="L712" s="18">
        <v>2</v>
      </c>
      <c r="M712" s="92">
        <f t="shared" si="18"/>
        <v>76</v>
      </c>
      <c r="N712" s="18" t="s">
        <v>2662</v>
      </c>
    </row>
    <row r="713" hidden="1" spans="1:14">
      <c r="A713" s="17">
        <v>416</v>
      </c>
      <c r="B713" s="18" t="s">
        <v>44</v>
      </c>
      <c r="C713" s="430" t="s">
        <v>573</v>
      </c>
      <c r="D713" s="208" t="s">
        <v>2788</v>
      </c>
      <c r="E713" s="208" t="s">
        <v>2789</v>
      </c>
      <c r="F713" s="270" t="s">
        <v>175</v>
      </c>
      <c r="G713" s="209" t="s">
        <v>2181</v>
      </c>
      <c r="H713" s="210" t="s">
        <v>2790</v>
      </c>
      <c r="I713" s="223" t="s">
        <v>2782</v>
      </c>
      <c r="J713" s="64">
        <v>73</v>
      </c>
      <c r="K713" s="457">
        <v>1</v>
      </c>
      <c r="L713" s="18">
        <v>2</v>
      </c>
      <c r="M713" s="92">
        <f t="shared" si="18"/>
        <v>76</v>
      </c>
      <c r="N713" s="18" t="s">
        <v>2662</v>
      </c>
    </row>
    <row r="714" ht="33.75" hidden="1" spans="1:14">
      <c r="A714" s="17"/>
      <c r="B714" s="18" t="s">
        <v>68</v>
      </c>
      <c r="C714" s="430" t="s">
        <v>2791</v>
      </c>
      <c r="D714" s="208" t="s">
        <v>2792</v>
      </c>
      <c r="E714" s="208" t="s">
        <v>2793</v>
      </c>
      <c r="F714" s="270" t="s">
        <v>2794</v>
      </c>
      <c r="G714" s="209" t="s">
        <v>2795</v>
      </c>
      <c r="H714" s="210" t="s">
        <v>2796</v>
      </c>
      <c r="I714" s="223" t="s">
        <v>2782</v>
      </c>
      <c r="J714" s="64">
        <v>73</v>
      </c>
      <c r="K714" s="457">
        <v>1</v>
      </c>
      <c r="L714" s="18">
        <v>2</v>
      </c>
      <c r="M714" s="18">
        <f t="shared" si="18"/>
        <v>76</v>
      </c>
      <c r="N714" s="18" t="s">
        <v>2662</v>
      </c>
    </row>
    <row r="715" hidden="1" spans="1:14">
      <c r="A715" s="17">
        <v>601</v>
      </c>
      <c r="B715" s="18" t="s">
        <v>59</v>
      </c>
      <c r="C715" s="430" t="s">
        <v>2797</v>
      </c>
      <c r="D715" s="208" t="s">
        <v>2798</v>
      </c>
      <c r="E715" s="208" t="s">
        <v>2799</v>
      </c>
      <c r="F715" s="270" t="s">
        <v>2800</v>
      </c>
      <c r="G715" s="209" t="s">
        <v>2801</v>
      </c>
      <c r="H715" s="210" t="s">
        <v>2802</v>
      </c>
      <c r="I715" s="223" t="s">
        <v>2782</v>
      </c>
      <c r="J715" s="64">
        <v>73</v>
      </c>
      <c r="K715" s="457">
        <v>1</v>
      </c>
      <c r="L715" s="18">
        <v>2</v>
      </c>
      <c r="M715" s="92">
        <f t="shared" si="18"/>
        <v>76</v>
      </c>
      <c r="N715" s="18" t="s">
        <v>2662</v>
      </c>
    </row>
    <row r="716" hidden="1" spans="1:14">
      <c r="A716" s="17">
        <v>355</v>
      </c>
      <c r="B716" s="18" t="s">
        <v>59</v>
      </c>
      <c r="C716" s="430" t="s">
        <v>2729</v>
      </c>
      <c r="D716" s="298" t="s">
        <v>2730</v>
      </c>
      <c r="E716" s="298" t="s">
        <v>2731</v>
      </c>
      <c r="F716" s="298" t="s">
        <v>390</v>
      </c>
      <c r="G716" s="446" t="s">
        <v>2732</v>
      </c>
      <c r="H716" s="209" t="s">
        <v>2733</v>
      </c>
      <c r="I716" s="223" t="s">
        <v>2782</v>
      </c>
      <c r="J716" s="64">
        <v>73</v>
      </c>
      <c r="K716" s="457">
        <v>1</v>
      </c>
      <c r="L716" s="18">
        <v>2</v>
      </c>
      <c r="M716" s="92">
        <f t="shared" si="18"/>
        <v>76</v>
      </c>
      <c r="N716" s="18" t="s">
        <v>2662</v>
      </c>
    </row>
    <row r="717" ht="22.5" hidden="1" spans="1:14">
      <c r="A717" s="17">
        <v>462</v>
      </c>
      <c r="B717" s="18" t="s">
        <v>309</v>
      </c>
      <c r="C717" s="430" t="s">
        <v>2701</v>
      </c>
      <c r="D717" s="442" t="s">
        <v>2702</v>
      </c>
      <c r="E717" s="442" t="s">
        <v>2703</v>
      </c>
      <c r="F717" s="442" t="s">
        <v>2704</v>
      </c>
      <c r="G717" s="443" t="s">
        <v>2705</v>
      </c>
      <c r="H717" s="443" t="s">
        <v>2706</v>
      </c>
      <c r="I717" s="223" t="s">
        <v>2803</v>
      </c>
      <c r="J717" s="64">
        <v>74</v>
      </c>
      <c r="K717" s="457">
        <v>1</v>
      </c>
      <c r="L717" s="18">
        <v>1</v>
      </c>
      <c r="M717" s="92">
        <f t="shared" si="18"/>
        <v>76</v>
      </c>
      <c r="N717" s="18" t="s">
        <v>2662</v>
      </c>
    </row>
    <row r="718" ht="22.5" hidden="1" spans="1:14">
      <c r="A718" s="17">
        <v>615</v>
      </c>
      <c r="B718" s="18" t="s">
        <v>68</v>
      </c>
      <c r="C718" s="430" t="s">
        <v>2708</v>
      </c>
      <c r="D718" s="298" t="s">
        <v>2709</v>
      </c>
      <c r="E718" s="298" t="s">
        <v>2710</v>
      </c>
      <c r="F718" s="298" t="s">
        <v>175</v>
      </c>
      <c r="G718" s="444" t="s">
        <v>2711</v>
      </c>
      <c r="H718" s="209" t="s">
        <v>2712</v>
      </c>
      <c r="I718" s="223" t="s">
        <v>2803</v>
      </c>
      <c r="J718" s="64">
        <v>74</v>
      </c>
      <c r="K718" s="457">
        <v>1</v>
      </c>
      <c r="L718" s="18">
        <v>1</v>
      </c>
      <c r="M718" s="92">
        <f t="shared" si="18"/>
        <v>76</v>
      </c>
      <c r="N718" s="18" t="s">
        <v>2662</v>
      </c>
    </row>
    <row r="719" ht="22.5" hidden="1" spans="1:14">
      <c r="A719" s="17">
        <v>438</v>
      </c>
      <c r="B719" s="18" t="s">
        <v>76</v>
      </c>
      <c r="C719" s="430" t="s">
        <v>278</v>
      </c>
      <c r="D719" s="208" t="s">
        <v>2804</v>
      </c>
      <c r="E719" s="208" t="s">
        <v>2805</v>
      </c>
      <c r="F719" s="270" t="s">
        <v>545</v>
      </c>
      <c r="G719" s="209" t="s">
        <v>2806</v>
      </c>
      <c r="H719" s="210" t="s">
        <v>2807</v>
      </c>
      <c r="I719" s="223" t="s">
        <v>2803</v>
      </c>
      <c r="J719" s="64">
        <v>74</v>
      </c>
      <c r="K719" s="457">
        <v>1</v>
      </c>
      <c r="L719" s="18">
        <v>2</v>
      </c>
      <c r="M719" s="92">
        <f t="shared" si="18"/>
        <v>77</v>
      </c>
      <c r="N719" s="18" t="s">
        <v>2662</v>
      </c>
    </row>
    <row r="720" ht="22.5" hidden="1" spans="1:14">
      <c r="A720" s="17">
        <v>417</v>
      </c>
      <c r="B720" s="18" t="s">
        <v>44</v>
      </c>
      <c r="C720" s="430" t="s">
        <v>2455</v>
      </c>
      <c r="D720" s="208" t="s">
        <v>2808</v>
      </c>
      <c r="E720" s="208" t="s">
        <v>2809</v>
      </c>
      <c r="F720" s="270" t="s">
        <v>2810</v>
      </c>
      <c r="G720" s="209" t="s">
        <v>2811</v>
      </c>
      <c r="H720" s="210" t="s">
        <v>2812</v>
      </c>
      <c r="I720" s="223" t="s">
        <v>2803</v>
      </c>
      <c r="J720" s="64">
        <v>74</v>
      </c>
      <c r="K720" s="457">
        <v>1</v>
      </c>
      <c r="L720" s="18">
        <v>2</v>
      </c>
      <c r="M720" s="92">
        <f t="shared" si="18"/>
        <v>77</v>
      </c>
      <c r="N720" s="18" t="s">
        <v>2662</v>
      </c>
    </row>
    <row r="721" s="1" customFormat="1" ht="22.5" hidden="1" spans="1:14">
      <c r="A721" s="45">
        <v>354</v>
      </c>
      <c r="B721" s="46" t="s">
        <v>59</v>
      </c>
      <c r="C721" s="461" t="s">
        <v>2813</v>
      </c>
      <c r="D721" s="208" t="s">
        <v>2814</v>
      </c>
      <c r="E721" s="208" t="s">
        <v>2815</v>
      </c>
      <c r="F721" s="270" t="s">
        <v>148</v>
      </c>
      <c r="G721" s="209" t="s">
        <v>2816</v>
      </c>
      <c r="H721" s="210" t="s">
        <v>358</v>
      </c>
      <c r="I721" s="223" t="s">
        <v>2803</v>
      </c>
      <c r="J721" s="64">
        <v>74</v>
      </c>
      <c r="K721" s="457">
        <v>1</v>
      </c>
      <c r="L721" s="46">
        <v>2</v>
      </c>
      <c r="M721" s="100">
        <f t="shared" si="18"/>
        <v>77</v>
      </c>
      <c r="N721" s="46" t="s">
        <v>2662</v>
      </c>
    </row>
    <row r="722" ht="22.5" hidden="1" spans="1:14">
      <c r="A722" s="17">
        <v>616</v>
      </c>
      <c r="B722" s="18" t="s">
        <v>68</v>
      </c>
      <c r="C722" s="430" t="s">
        <v>2713</v>
      </c>
      <c r="D722" s="208" t="s">
        <v>2714</v>
      </c>
      <c r="E722" s="208" t="s">
        <v>2715</v>
      </c>
      <c r="F722" s="208" t="s">
        <v>175</v>
      </c>
      <c r="G722" s="208" t="s">
        <v>2716</v>
      </c>
      <c r="H722" s="758" t="s">
        <v>2717</v>
      </c>
      <c r="I722" s="223" t="s">
        <v>2803</v>
      </c>
      <c r="J722" s="64">
        <v>74</v>
      </c>
      <c r="K722" s="457">
        <v>1</v>
      </c>
      <c r="L722" s="18">
        <v>2</v>
      </c>
      <c r="M722" s="92">
        <f t="shared" si="18"/>
        <v>77</v>
      </c>
      <c r="N722" s="18" t="s">
        <v>2662</v>
      </c>
    </row>
    <row r="723" ht="22.5" hidden="1" spans="1:14">
      <c r="A723" s="17">
        <v>577</v>
      </c>
      <c r="B723" s="18" t="s">
        <v>68</v>
      </c>
      <c r="C723" s="430" t="s">
        <v>2817</v>
      </c>
      <c r="D723" s="208" t="s">
        <v>2818</v>
      </c>
      <c r="E723" s="208" t="s">
        <v>2819</v>
      </c>
      <c r="F723" s="270" t="s">
        <v>1527</v>
      </c>
      <c r="G723" s="209" t="s">
        <v>2820</v>
      </c>
      <c r="H723" s="210" t="s">
        <v>2821</v>
      </c>
      <c r="I723" s="223" t="s">
        <v>2803</v>
      </c>
      <c r="J723" s="64">
        <v>74</v>
      </c>
      <c r="K723" s="457">
        <v>1</v>
      </c>
      <c r="L723" s="18">
        <v>2</v>
      </c>
      <c r="M723" s="92">
        <f t="shared" si="18"/>
        <v>77</v>
      </c>
      <c r="N723" s="18" t="s">
        <v>2662</v>
      </c>
    </row>
    <row r="724" s="1" customFormat="1" ht="22.5" hidden="1" spans="1:14">
      <c r="A724" s="45">
        <v>432</v>
      </c>
      <c r="B724" s="18" t="s">
        <v>76</v>
      </c>
      <c r="C724" s="461" t="s">
        <v>2675</v>
      </c>
      <c r="D724" s="208" t="s">
        <v>2768</v>
      </c>
      <c r="E724" s="208" t="s">
        <v>2769</v>
      </c>
      <c r="F724" s="270" t="s">
        <v>996</v>
      </c>
      <c r="G724" s="209" t="s">
        <v>2770</v>
      </c>
      <c r="H724" s="210" t="s">
        <v>2771</v>
      </c>
      <c r="I724" s="223" t="s">
        <v>2822</v>
      </c>
      <c r="J724" s="64">
        <v>72</v>
      </c>
      <c r="K724" s="479">
        <v>1</v>
      </c>
      <c r="L724" s="46">
        <v>3</v>
      </c>
      <c r="M724" s="92">
        <f t="shared" si="18"/>
        <v>76</v>
      </c>
      <c r="N724" s="46" t="s">
        <v>2662</v>
      </c>
    </row>
    <row r="725" ht="22.5" hidden="1" spans="1:14">
      <c r="A725" s="17">
        <v>463</v>
      </c>
      <c r="B725" s="18" t="s">
        <v>68</v>
      </c>
      <c r="C725" s="430" t="s">
        <v>630</v>
      </c>
      <c r="D725" s="298" t="s">
        <v>2823</v>
      </c>
      <c r="E725" s="298" t="s">
        <v>174</v>
      </c>
      <c r="F725" s="298" t="s">
        <v>175</v>
      </c>
      <c r="G725" s="463" t="s">
        <v>2824</v>
      </c>
      <c r="H725" s="772" t="s">
        <v>2825</v>
      </c>
      <c r="I725" s="223" t="s">
        <v>2822</v>
      </c>
      <c r="J725" s="64">
        <v>72</v>
      </c>
      <c r="K725" s="457">
        <v>1</v>
      </c>
      <c r="L725" s="18">
        <v>3</v>
      </c>
      <c r="M725" s="92">
        <f t="shared" si="18"/>
        <v>76</v>
      </c>
      <c r="N725" s="18" t="s">
        <v>2662</v>
      </c>
    </row>
    <row r="726" ht="22.5" hidden="1" spans="1:14">
      <c r="A726" s="17">
        <v>462</v>
      </c>
      <c r="B726" s="18" t="s">
        <v>309</v>
      </c>
      <c r="C726" s="430" t="s">
        <v>2701</v>
      </c>
      <c r="D726" s="442" t="s">
        <v>2702</v>
      </c>
      <c r="E726" s="442" t="s">
        <v>2703</v>
      </c>
      <c r="F726" s="442" t="s">
        <v>2704</v>
      </c>
      <c r="G726" s="443" t="s">
        <v>2705</v>
      </c>
      <c r="H726" s="443" t="s">
        <v>2706</v>
      </c>
      <c r="I726" s="223" t="s">
        <v>2822</v>
      </c>
      <c r="J726" s="64">
        <v>72</v>
      </c>
      <c r="K726" s="457">
        <v>1</v>
      </c>
      <c r="L726" s="18">
        <v>1</v>
      </c>
      <c r="M726" s="92">
        <f t="shared" ref="M726:M757" si="19">L726+K726+J726</f>
        <v>74</v>
      </c>
      <c r="N726" s="18" t="s">
        <v>2662</v>
      </c>
    </row>
    <row r="727" ht="22.5" hidden="1" spans="1:14">
      <c r="A727" s="17">
        <v>423</v>
      </c>
      <c r="B727" s="18" t="s">
        <v>44</v>
      </c>
      <c r="C727" s="430" t="s">
        <v>2826</v>
      </c>
      <c r="D727" s="208" t="s">
        <v>2827</v>
      </c>
      <c r="E727" s="208" t="s">
        <v>2828</v>
      </c>
      <c r="F727" s="270" t="s">
        <v>15</v>
      </c>
      <c r="G727" s="209" t="s">
        <v>2829</v>
      </c>
      <c r="H727" s="210" t="s">
        <v>2830</v>
      </c>
      <c r="I727" s="223" t="s">
        <v>2822</v>
      </c>
      <c r="J727" s="64">
        <v>72</v>
      </c>
      <c r="K727" s="457">
        <v>1</v>
      </c>
      <c r="L727" s="18">
        <v>3</v>
      </c>
      <c r="M727" s="92">
        <f t="shared" si="19"/>
        <v>76</v>
      </c>
      <c r="N727" s="18" t="s">
        <v>2662</v>
      </c>
    </row>
    <row r="728" ht="22.5" hidden="1" spans="1:14">
      <c r="A728" s="17">
        <v>618</v>
      </c>
      <c r="B728" s="18" t="s">
        <v>68</v>
      </c>
      <c r="C728" s="430" t="s">
        <v>2696</v>
      </c>
      <c r="D728" s="442" t="s">
        <v>2697</v>
      </c>
      <c r="E728" s="442" t="s">
        <v>2698</v>
      </c>
      <c r="F728" s="442" t="s">
        <v>2372</v>
      </c>
      <c r="G728" s="443" t="s">
        <v>2699</v>
      </c>
      <c r="H728" s="443" t="s">
        <v>2700</v>
      </c>
      <c r="I728" s="223" t="s">
        <v>2822</v>
      </c>
      <c r="J728" s="64">
        <v>72</v>
      </c>
      <c r="K728" s="457">
        <v>1</v>
      </c>
      <c r="L728" s="18">
        <v>3</v>
      </c>
      <c r="M728" s="92">
        <f t="shared" si="19"/>
        <v>76</v>
      </c>
      <c r="N728" s="18" t="s">
        <v>2662</v>
      </c>
    </row>
    <row r="729" ht="22.5" hidden="1" spans="1:14">
      <c r="A729" s="17">
        <v>581</v>
      </c>
      <c r="B729" s="18" t="s">
        <v>68</v>
      </c>
      <c r="C729" s="461" t="s">
        <v>2831</v>
      </c>
      <c r="D729" s="208" t="s">
        <v>2832</v>
      </c>
      <c r="E729" s="208" t="s">
        <v>2833</v>
      </c>
      <c r="F729" s="442" t="s">
        <v>2834</v>
      </c>
      <c r="G729" s="464" t="s">
        <v>2835</v>
      </c>
      <c r="H729" s="209" t="s">
        <v>2836</v>
      </c>
      <c r="I729" s="223" t="s">
        <v>2822</v>
      </c>
      <c r="J729" s="64">
        <v>72</v>
      </c>
      <c r="K729" s="457">
        <v>1</v>
      </c>
      <c r="L729" s="18">
        <v>3</v>
      </c>
      <c r="M729" s="92">
        <f t="shared" si="19"/>
        <v>76</v>
      </c>
      <c r="N729" s="18" t="s">
        <v>2662</v>
      </c>
    </row>
    <row r="730" s="4" customFormat="1" ht="22.5" hidden="1" spans="1:14">
      <c r="A730" s="62"/>
      <c r="B730" s="103"/>
      <c r="C730" s="465" t="s">
        <v>2837</v>
      </c>
      <c r="D730" s="290" t="s">
        <v>2709</v>
      </c>
      <c r="E730" s="290" t="s">
        <v>2710</v>
      </c>
      <c r="F730" s="290" t="s">
        <v>2735</v>
      </c>
      <c r="G730" s="466"/>
      <c r="H730" s="206"/>
      <c r="I730" s="204" t="s">
        <v>2838</v>
      </c>
      <c r="J730" s="84"/>
      <c r="K730" s="459"/>
      <c r="L730" s="103"/>
      <c r="M730" s="92"/>
      <c r="N730" s="103" t="s">
        <v>2662</v>
      </c>
    </row>
    <row r="731" ht="22.5" hidden="1" spans="1:14">
      <c r="A731" s="17"/>
      <c r="B731" s="18" t="s">
        <v>68</v>
      </c>
      <c r="C731" s="430" t="s">
        <v>2839</v>
      </c>
      <c r="D731" s="208" t="s">
        <v>2840</v>
      </c>
      <c r="E731" s="208" t="s">
        <v>2841</v>
      </c>
      <c r="F731" s="270" t="s">
        <v>2794</v>
      </c>
      <c r="G731" s="209" t="s">
        <v>2775</v>
      </c>
      <c r="H731" s="210" t="s">
        <v>2842</v>
      </c>
      <c r="I731" s="223" t="s">
        <v>2838</v>
      </c>
      <c r="J731" s="64">
        <v>103</v>
      </c>
      <c r="K731" s="457">
        <v>1</v>
      </c>
      <c r="L731" s="18">
        <v>3</v>
      </c>
      <c r="M731" s="18">
        <f t="shared" si="19"/>
        <v>107</v>
      </c>
      <c r="N731" s="18" t="s">
        <v>2662</v>
      </c>
    </row>
    <row r="732" ht="22.5" hidden="1" spans="1:14">
      <c r="A732" s="17">
        <v>579</v>
      </c>
      <c r="B732" s="18" t="s">
        <v>68</v>
      </c>
      <c r="C732" s="430" t="s">
        <v>2843</v>
      </c>
      <c r="D732" s="208" t="s">
        <v>2844</v>
      </c>
      <c r="E732" s="208" t="s">
        <v>2845</v>
      </c>
      <c r="F732" s="270" t="s">
        <v>2846</v>
      </c>
      <c r="G732" s="209" t="s">
        <v>2847</v>
      </c>
      <c r="H732" s="210" t="s">
        <v>2848</v>
      </c>
      <c r="I732" s="223" t="s">
        <v>2838</v>
      </c>
      <c r="J732" s="64">
        <v>103</v>
      </c>
      <c r="K732" s="457">
        <v>1</v>
      </c>
      <c r="L732" s="18">
        <v>2</v>
      </c>
      <c r="M732" s="92">
        <f t="shared" si="19"/>
        <v>106</v>
      </c>
      <c r="N732" s="18" t="s">
        <v>2662</v>
      </c>
    </row>
    <row r="733" ht="22.5" hidden="1" spans="1:14">
      <c r="A733" s="18">
        <v>617</v>
      </c>
      <c r="B733" s="18" t="s">
        <v>68</v>
      </c>
      <c r="C733" s="430" t="s">
        <v>185</v>
      </c>
      <c r="D733" s="208" t="s">
        <v>1244</v>
      </c>
      <c r="E733" s="208" t="s">
        <v>2251</v>
      </c>
      <c r="F733" s="208" t="s">
        <v>175</v>
      </c>
      <c r="G733" s="209" t="s">
        <v>2849</v>
      </c>
      <c r="H733" s="210" t="s">
        <v>1247</v>
      </c>
      <c r="I733" s="223" t="s">
        <v>2838</v>
      </c>
      <c r="J733" s="64">
        <v>103</v>
      </c>
      <c r="K733" s="457">
        <v>1</v>
      </c>
      <c r="L733" s="18">
        <v>3</v>
      </c>
      <c r="M733" s="92">
        <f t="shared" si="19"/>
        <v>107</v>
      </c>
      <c r="N733" s="18" t="s">
        <v>2662</v>
      </c>
    </row>
    <row r="734" ht="22.5" hidden="1" spans="1:14">
      <c r="A734" s="17">
        <v>616</v>
      </c>
      <c r="B734" s="18" t="s">
        <v>68</v>
      </c>
      <c r="C734" s="430" t="s">
        <v>2713</v>
      </c>
      <c r="D734" s="208" t="s">
        <v>2714</v>
      </c>
      <c r="E734" s="208" t="s">
        <v>2715</v>
      </c>
      <c r="F734" s="208" t="s">
        <v>175</v>
      </c>
      <c r="G734" s="208" t="s">
        <v>2716</v>
      </c>
      <c r="H734" s="758" t="s">
        <v>2717</v>
      </c>
      <c r="I734" s="223" t="s">
        <v>2838</v>
      </c>
      <c r="J734" s="64">
        <v>103</v>
      </c>
      <c r="K734" s="457">
        <v>1</v>
      </c>
      <c r="L734" s="18">
        <v>2</v>
      </c>
      <c r="M734" s="92">
        <f t="shared" si="19"/>
        <v>106</v>
      </c>
      <c r="N734" s="18" t="s">
        <v>2662</v>
      </c>
    </row>
    <row r="735" ht="22.5" hidden="1" spans="1:14">
      <c r="A735" s="17">
        <v>618</v>
      </c>
      <c r="B735" s="18" t="s">
        <v>68</v>
      </c>
      <c r="C735" s="430" t="s">
        <v>2696</v>
      </c>
      <c r="D735" s="442" t="s">
        <v>2697</v>
      </c>
      <c r="E735" s="442" t="s">
        <v>2698</v>
      </c>
      <c r="F735" s="442" t="s">
        <v>2372</v>
      </c>
      <c r="G735" s="443" t="s">
        <v>2699</v>
      </c>
      <c r="H735" s="443" t="s">
        <v>2700</v>
      </c>
      <c r="I735" s="223" t="s">
        <v>2838</v>
      </c>
      <c r="J735" s="64">
        <v>103</v>
      </c>
      <c r="K735" s="457">
        <v>2</v>
      </c>
      <c r="L735" s="18">
        <v>1</v>
      </c>
      <c r="M735" s="92">
        <f t="shared" si="19"/>
        <v>106</v>
      </c>
      <c r="N735" s="18" t="s">
        <v>2662</v>
      </c>
    </row>
    <row r="736" ht="22.5" hidden="1" spans="1:14">
      <c r="A736" s="17">
        <v>427</v>
      </c>
      <c r="B736" s="18" t="s">
        <v>76</v>
      </c>
      <c r="C736" s="432" t="s">
        <v>140</v>
      </c>
      <c r="D736" s="433" t="s">
        <v>2850</v>
      </c>
      <c r="E736" s="433" t="s">
        <v>2851</v>
      </c>
      <c r="F736" s="433" t="s">
        <v>1267</v>
      </c>
      <c r="G736" s="434" t="s">
        <v>2852</v>
      </c>
      <c r="H736" s="434" t="s">
        <v>2853</v>
      </c>
      <c r="I736" s="452" t="s">
        <v>2854</v>
      </c>
      <c r="J736" s="438">
        <v>161</v>
      </c>
      <c r="K736" s="480">
        <v>2</v>
      </c>
      <c r="L736" s="92">
        <v>8</v>
      </c>
      <c r="M736" s="92">
        <f t="shared" si="19"/>
        <v>171</v>
      </c>
      <c r="N736" s="92" t="s">
        <v>2662</v>
      </c>
    </row>
    <row r="737" ht="22.5" hidden="1" spans="1:15">
      <c r="A737" s="17">
        <v>468</v>
      </c>
      <c r="B737" s="18" t="s">
        <v>68</v>
      </c>
      <c r="C737" s="432" t="s">
        <v>2041</v>
      </c>
      <c r="D737" s="438" t="s">
        <v>2855</v>
      </c>
      <c r="E737" s="438" t="s">
        <v>2856</v>
      </c>
      <c r="F737" s="438" t="s">
        <v>175</v>
      </c>
      <c r="G737" s="434" t="s">
        <v>2857</v>
      </c>
      <c r="H737" s="440" t="s">
        <v>2858</v>
      </c>
      <c r="I737" s="454"/>
      <c r="J737" s="438">
        <v>161</v>
      </c>
      <c r="K737" s="480">
        <v>3</v>
      </c>
      <c r="L737" s="92">
        <v>3</v>
      </c>
      <c r="M737" s="92">
        <f t="shared" si="19"/>
        <v>167</v>
      </c>
      <c r="N737" s="92" t="s">
        <v>2662</v>
      </c>
      <c r="O737" s="1" t="s">
        <v>114</v>
      </c>
    </row>
    <row r="738" hidden="1" spans="1:14">
      <c r="A738" s="17">
        <v>466</v>
      </c>
      <c r="B738" s="18" t="s">
        <v>44</v>
      </c>
      <c r="C738" s="432" t="s">
        <v>2859</v>
      </c>
      <c r="D738" s="438" t="s">
        <v>2860</v>
      </c>
      <c r="E738" s="438" t="s">
        <v>2861</v>
      </c>
      <c r="F738" s="467" t="s">
        <v>306</v>
      </c>
      <c r="G738" s="440" t="s">
        <v>2770</v>
      </c>
      <c r="H738" s="441" t="s">
        <v>2862</v>
      </c>
      <c r="I738" s="454"/>
      <c r="J738" s="438">
        <v>161</v>
      </c>
      <c r="K738" s="480">
        <v>3</v>
      </c>
      <c r="L738" s="92">
        <v>8</v>
      </c>
      <c r="M738" s="92">
        <f t="shared" si="19"/>
        <v>172</v>
      </c>
      <c r="N738" s="92" t="s">
        <v>2662</v>
      </c>
    </row>
    <row r="739" s="8" customFormat="1" hidden="1" spans="1:14">
      <c r="A739" s="468"/>
      <c r="B739" s="469" t="s">
        <v>68</v>
      </c>
      <c r="C739" s="461" t="s">
        <v>2724</v>
      </c>
      <c r="D739" s="208" t="s">
        <v>2863</v>
      </c>
      <c r="E739" s="208" t="s">
        <v>2864</v>
      </c>
      <c r="F739" s="208" t="s">
        <v>2794</v>
      </c>
      <c r="G739" s="208" t="s">
        <v>2865</v>
      </c>
      <c r="H739" s="758" t="s">
        <v>2866</v>
      </c>
      <c r="I739" s="223" t="s">
        <v>2867</v>
      </c>
      <c r="J739" s="64">
        <v>92</v>
      </c>
      <c r="K739" s="457">
        <v>2</v>
      </c>
      <c r="L739" s="469">
        <v>3</v>
      </c>
      <c r="M739" s="469">
        <f t="shared" si="19"/>
        <v>97</v>
      </c>
      <c r="N739" s="469" t="s">
        <v>2662</v>
      </c>
    </row>
    <row r="740" ht="22.5" hidden="1" spans="1:14">
      <c r="A740" s="17"/>
      <c r="B740" s="18" t="s">
        <v>59</v>
      </c>
      <c r="C740" s="430" t="s">
        <v>2868</v>
      </c>
      <c r="D740" s="208" t="s">
        <v>2869</v>
      </c>
      <c r="E740" s="208" t="s">
        <v>2870</v>
      </c>
      <c r="F740" s="270" t="s">
        <v>63</v>
      </c>
      <c r="G740" s="209" t="s">
        <v>2871</v>
      </c>
      <c r="H740" s="210" t="s">
        <v>638</v>
      </c>
      <c r="I740" s="223" t="s">
        <v>2867</v>
      </c>
      <c r="J740" s="64">
        <v>92</v>
      </c>
      <c r="K740" s="457">
        <v>1</v>
      </c>
      <c r="L740" s="18">
        <v>4</v>
      </c>
      <c r="M740" s="18">
        <f t="shared" si="19"/>
        <v>97</v>
      </c>
      <c r="N740" s="18" t="s">
        <v>2662</v>
      </c>
    </row>
    <row r="741" ht="22.5" hidden="1" spans="1:14">
      <c r="A741" s="17">
        <v>585</v>
      </c>
      <c r="B741" s="18" t="s">
        <v>59</v>
      </c>
      <c r="C741" s="430" t="s">
        <v>2872</v>
      </c>
      <c r="D741" s="208" t="s">
        <v>2873</v>
      </c>
      <c r="E741" s="208" t="s">
        <v>586</v>
      </c>
      <c r="F741" s="270" t="s">
        <v>2874</v>
      </c>
      <c r="G741" s="209" t="s">
        <v>2775</v>
      </c>
      <c r="H741" s="210" t="s">
        <v>2875</v>
      </c>
      <c r="I741" s="223" t="s">
        <v>2876</v>
      </c>
      <c r="J741" s="64">
        <v>102</v>
      </c>
      <c r="K741" s="481">
        <v>1</v>
      </c>
      <c r="L741" s="18">
        <v>4</v>
      </c>
      <c r="M741" s="92">
        <f t="shared" si="19"/>
        <v>107</v>
      </c>
      <c r="N741" s="18" t="s">
        <v>2662</v>
      </c>
    </row>
    <row r="742" hidden="1" spans="1:14">
      <c r="A742" s="17">
        <v>613</v>
      </c>
      <c r="B742" s="18" t="s">
        <v>68</v>
      </c>
      <c r="C742" s="430" t="s">
        <v>515</v>
      </c>
      <c r="D742" s="298" t="s">
        <v>2877</v>
      </c>
      <c r="E742" s="298" t="s">
        <v>174</v>
      </c>
      <c r="F742" s="298" t="s">
        <v>175</v>
      </c>
      <c r="G742" s="298" t="s">
        <v>2878</v>
      </c>
      <c r="H742" s="772" t="s">
        <v>2879</v>
      </c>
      <c r="I742" s="223" t="s">
        <v>2876</v>
      </c>
      <c r="J742" s="64">
        <v>102</v>
      </c>
      <c r="K742" s="481">
        <v>1</v>
      </c>
      <c r="L742" s="18">
        <v>4</v>
      </c>
      <c r="M742" s="92">
        <f t="shared" si="19"/>
        <v>107</v>
      </c>
      <c r="N742" s="18" t="s">
        <v>2662</v>
      </c>
    </row>
    <row r="743" ht="22.5" hidden="1" spans="1:14">
      <c r="A743" s="17">
        <v>580</v>
      </c>
      <c r="B743" s="18" t="s">
        <v>68</v>
      </c>
      <c r="C743" s="430" t="s">
        <v>2880</v>
      </c>
      <c r="D743" s="298" t="s">
        <v>2687</v>
      </c>
      <c r="E743" s="298" t="s">
        <v>2688</v>
      </c>
      <c r="F743" s="208" t="s">
        <v>142</v>
      </c>
      <c r="G743" s="208" t="s">
        <v>2689</v>
      </c>
      <c r="H743" s="209" t="s">
        <v>2690</v>
      </c>
      <c r="I743" s="223" t="s">
        <v>2876</v>
      </c>
      <c r="J743" s="64">
        <v>102</v>
      </c>
      <c r="K743" s="481">
        <v>1</v>
      </c>
      <c r="L743" s="18">
        <v>4</v>
      </c>
      <c r="M743" s="92">
        <f t="shared" si="19"/>
        <v>107</v>
      </c>
      <c r="N743" s="18" t="s">
        <v>2662</v>
      </c>
    </row>
    <row r="744" hidden="1" spans="1:14">
      <c r="A744" s="17">
        <v>611</v>
      </c>
      <c r="B744" s="18" t="s">
        <v>68</v>
      </c>
      <c r="C744" s="461" t="s">
        <v>2881</v>
      </c>
      <c r="D744" s="208" t="s">
        <v>2882</v>
      </c>
      <c r="E744" s="208" t="s">
        <v>505</v>
      </c>
      <c r="F744" s="270" t="s">
        <v>175</v>
      </c>
      <c r="G744" s="209" t="s">
        <v>2883</v>
      </c>
      <c r="H744" s="210" t="s">
        <v>2884</v>
      </c>
      <c r="I744" s="223" t="s">
        <v>2876</v>
      </c>
      <c r="J744" s="64">
        <v>102</v>
      </c>
      <c r="K744" s="479">
        <v>1</v>
      </c>
      <c r="L744" s="18">
        <v>4</v>
      </c>
      <c r="M744" s="92">
        <f t="shared" si="19"/>
        <v>107</v>
      </c>
      <c r="N744" s="18" t="s">
        <v>2662</v>
      </c>
    </row>
    <row r="745" ht="22.5" hidden="1" spans="1:14">
      <c r="A745" s="17">
        <v>577</v>
      </c>
      <c r="B745" s="18" t="s">
        <v>68</v>
      </c>
      <c r="C745" s="430" t="s">
        <v>2885</v>
      </c>
      <c r="D745" s="208" t="s">
        <v>2818</v>
      </c>
      <c r="E745" s="208" t="s">
        <v>2819</v>
      </c>
      <c r="F745" s="270" t="s">
        <v>1527</v>
      </c>
      <c r="G745" s="209" t="s">
        <v>2820</v>
      </c>
      <c r="H745" s="210" t="s">
        <v>2821</v>
      </c>
      <c r="I745" s="223" t="s">
        <v>2876</v>
      </c>
      <c r="J745" s="64">
        <v>102</v>
      </c>
      <c r="K745" s="481">
        <v>1</v>
      </c>
      <c r="L745" s="18">
        <v>4</v>
      </c>
      <c r="M745" s="92">
        <f t="shared" si="19"/>
        <v>107</v>
      </c>
      <c r="N745" s="18" t="s">
        <v>2662</v>
      </c>
    </row>
    <row r="746" hidden="1" spans="1:14">
      <c r="A746" s="17">
        <v>620</v>
      </c>
      <c r="B746" s="18" t="s">
        <v>68</v>
      </c>
      <c r="C746" s="430" t="s">
        <v>2886</v>
      </c>
      <c r="D746" s="208" t="s">
        <v>2887</v>
      </c>
      <c r="E746" s="208" t="s">
        <v>2888</v>
      </c>
      <c r="F746" s="270" t="s">
        <v>2889</v>
      </c>
      <c r="G746" s="209" t="s">
        <v>2890</v>
      </c>
      <c r="H746" s="210" t="s">
        <v>2891</v>
      </c>
      <c r="I746" s="223" t="s">
        <v>2892</v>
      </c>
      <c r="J746" s="64">
        <v>95</v>
      </c>
      <c r="K746" s="458">
        <v>1</v>
      </c>
      <c r="L746" s="18">
        <v>3</v>
      </c>
      <c r="M746" s="92">
        <f t="shared" si="19"/>
        <v>99</v>
      </c>
      <c r="N746" s="18" t="s">
        <v>2662</v>
      </c>
    </row>
    <row r="747" hidden="1" spans="1:14">
      <c r="A747" s="17">
        <v>582</v>
      </c>
      <c r="B747" s="18" t="s">
        <v>68</v>
      </c>
      <c r="C747" s="430" t="s">
        <v>2893</v>
      </c>
      <c r="D747" s="208" t="s">
        <v>2894</v>
      </c>
      <c r="E747" s="208" t="s">
        <v>2895</v>
      </c>
      <c r="F747" s="270" t="s">
        <v>2846</v>
      </c>
      <c r="G747" s="209" t="s">
        <v>2896</v>
      </c>
      <c r="H747" s="210" t="s">
        <v>2897</v>
      </c>
      <c r="I747" s="223" t="s">
        <v>2892</v>
      </c>
      <c r="J747" s="64">
        <v>95</v>
      </c>
      <c r="K747" s="458">
        <v>1</v>
      </c>
      <c r="L747" s="18">
        <v>3</v>
      </c>
      <c r="M747" s="92">
        <f t="shared" si="19"/>
        <v>99</v>
      </c>
      <c r="N747" s="18" t="s">
        <v>2662</v>
      </c>
    </row>
    <row r="748" hidden="1" spans="1:14">
      <c r="A748" s="18">
        <v>617</v>
      </c>
      <c r="B748" s="18" t="s">
        <v>68</v>
      </c>
      <c r="C748" s="430" t="s">
        <v>2898</v>
      </c>
      <c r="D748" s="208" t="s">
        <v>1244</v>
      </c>
      <c r="E748" s="208" t="s">
        <v>2899</v>
      </c>
      <c r="F748" s="208" t="s">
        <v>175</v>
      </c>
      <c r="G748" s="209" t="s">
        <v>2900</v>
      </c>
      <c r="H748" s="210" t="s">
        <v>1247</v>
      </c>
      <c r="I748" s="223" t="s">
        <v>2892</v>
      </c>
      <c r="J748" s="64">
        <v>95</v>
      </c>
      <c r="K748" s="458">
        <v>1</v>
      </c>
      <c r="L748" s="18">
        <v>2</v>
      </c>
      <c r="M748" s="92">
        <f t="shared" si="19"/>
        <v>98</v>
      </c>
      <c r="N748" s="18" t="s">
        <v>2662</v>
      </c>
    </row>
    <row r="749" hidden="1" spans="1:14">
      <c r="A749" s="17">
        <v>355</v>
      </c>
      <c r="B749" s="18" t="s">
        <v>59</v>
      </c>
      <c r="C749" s="430" t="s">
        <v>524</v>
      </c>
      <c r="D749" s="298" t="s">
        <v>2730</v>
      </c>
      <c r="E749" s="298" t="s">
        <v>2731</v>
      </c>
      <c r="F749" s="298" t="s">
        <v>390</v>
      </c>
      <c r="G749" s="446" t="s">
        <v>2732</v>
      </c>
      <c r="H749" s="209" t="s">
        <v>2733</v>
      </c>
      <c r="I749" s="223" t="s">
        <v>2892</v>
      </c>
      <c r="J749" s="64">
        <v>95</v>
      </c>
      <c r="K749" s="457">
        <v>2</v>
      </c>
      <c r="L749" s="18">
        <v>1</v>
      </c>
      <c r="M749" s="92">
        <f t="shared" si="19"/>
        <v>98</v>
      </c>
      <c r="N749" s="18" t="s">
        <v>2662</v>
      </c>
    </row>
    <row r="750" ht="22.5" hidden="1" spans="1:14">
      <c r="A750" s="17">
        <v>611</v>
      </c>
      <c r="B750" s="18" t="s">
        <v>68</v>
      </c>
      <c r="C750" s="430" t="s">
        <v>2901</v>
      </c>
      <c r="D750" s="208" t="s">
        <v>2902</v>
      </c>
      <c r="E750" s="208" t="s">
        <v>505</v>
      </c>
      <c r="F750" s="270" t="s">
        <v>175</v>
      </c>
      <c r="G750" s="209" t="s">
        <v>2883</v>
      </c>
      <c r="H750" s="210" t="s">
        <v>2884</v>
      </c>
      <c r="I750" s="223" t="s">
        <v>2892</v>
      </c>
      <c r="J750" s="64">
        <v>95</v>
      </c>
      <c r="K750" s="457">
        <v>1</v>
      </c>
      <c r="L750" s="18">
        <v>3</v>
      </c>
      <c r="M750" s="92">
        <f t="shared" si="19"/>
        <v>99</v>
      </c>
      <c r="N750" s="18" t="s">
        <v>2662</v>
      </c>
    </row>
    <row r="751" ht="33.75" hidden="1" spans="1:14">
      <c r="A751" s="17">
        <v>431</v>
      </c>
      <c r="B751" s="18" t="s">
        <v>76</v>
      </c>
      <c r="C751" s="430" t="s">
        <v>2675</v>
      </c>
      <c r="D751" s="208" t="s">
        <v>2903</v>
      </c>
      <c r="E751" s="208" t="s">
        <v>2904</v>
      </c>
      <c r="F751" s="270" t="s">
        <v>518</v>
      </c>
      <c r="G751" s="209" t="s">
        <v>2905</v>
      </c>
      <c r="H751" s="210" t="s">
        <v>2906</v>
      </c>
      <c r="I751" s="223" t="s">
        <v>2892</v>
      </c>
      <c r="J751" s="64">
        <v>95</v>
      </c>
      <c r="K751" s="457">
        <v>1</v>
      </c>
      <c r="L751" s="18">
        <v>2</v>
      </c>
      <c r="M751" s="92">
        <f t="shared" si="19"/>
        <v>98</v>
      </c>
      <c r="N751" s="18" t="s">
        <v>2662</v>
      </c>
    </row>
    <row r="752" ht="22.5" hidden="1" spans="1:14">
      <c r="A752" s="17">
        <v>426</v>
      </c>
      <c r="B752" s="18" t="s">
        <v>76</v>
      </c>
      <c r="C752" s="217" t="s">
        <v>1130</v>
      </c>
      <c r="D752" s="442" t="s">
        <v>1130</v>
      </c>
      <c r="E752" s="442" t="s">
        <v>2907</v>
      </c>
      <c r="F752" s="442" t="s">
        <v>1267</v>
      </c>
      <c r="G752" s="443" t="s">
        <v>1489</v>
      </c>
      <c r="H752" s="443" t="s">
        <v>2908</v>
      </c>
      <c r="I752" s="223" t="s">
        <v>2909</v>
      </c>
      <c r="J752" s="64">
        <v>110</v>
      </c>
      <c r="K752" s="481">
        <v>1</v>
      </c>
      <c r="L752" s="18">
        <v>2</v>
      </c>
      <c r="M752" s="92">
        <f t="shared" si="19"/>
        <v>113</v>
      </c>
      <c r="N752" s="18" t="s">
        <v>2662</v>
      </c>
    </row>
    <row r="753" hidden="1" spans="1:14">
      <c r="A753" s="17">
        <v>422</v>
      </c>
      <c r="B753" s="18" t="s">
        <v>44</v>
      </c>
      <c r="C753" s="217" t="s">
        <v>101</v>
      </c>
      <c r="D753" s="442" t="s">
        <v>2910</v>
      </c>
      <c r="E753" s="442" t="s">
        <v>878</v>
      </c>
      <c r="F753" s="442" t="s">
        <v>15</v>
      </c>
      <c r="G753" s="443" t="s">
        <v>2911</v>
      </c>
      <c r="H753" s="773" t="s">
        <v>880</v>
      </c>
      <c r="I753" s="223" t="s">
        <v>2909</v>
      </c>
      <c r="J753" s="64">
        <v>110</v>
      </c>
      <c r="K753" s="481">
        <v>1</v>
      </c>
      <c r="L753" s="18">
        <v>2</v>
      </c>
      <c r="M753" s="92">
        <f t="shared" si="19"/>
        <v>113</v>
      </c>
      <c r="N753" s="18" t="s">
        <v>2662</v>
      </c>
    </row>
    <row r="754" hidden="1" spans="1:15">
      <c r="A754" s="17">
        <v>578</v>
      </c>
      <c r="B754" s="18" t="s">
        <v>68</v>
      </c>
      <c r="C754" s="217" t="s">
        <v>2912</v>
      </c>
      <c r="D754" s="208" t="s">
        <v>2913</v>
      </c>
      <c r="E754" s="208" t="s">
        <v>2914</v>
      </c>
      <c r="F754" s="270" t="s">
        <v>472</v>
      </c>
      <c r="G754" s="443" t="s">
        <v>2915</v>
      </c>
      <c r="H754" s="210" t="s">
        <v>2916</v>
      </c>
      <c r="I754" s="223" t="s">
        <v>2909</v>
      </c>
      <c r="J754" s="64">
        <v>110</v>
      </c>
      <c r="K754" s="481">
        <v>1</v>
      </c>
      <c r="L754" s="18">
        <v>4</v>
      </c>
      <c r="M754" s="92">
        <f t="shared" si="19"/>
        <v>115</v>
      </c>
      <c r="N754" s="18" t="s">
        <v>2662</v>
      </c>
      <c r="O754" s="1" t="s">
        <v>114</v>
      </c>
    </row>
    <row r="755" ht="22.5" hidden="1" spans="1:14">
      <c r="A755" s="17">
        <v>418</v>
      </c>
      <c r="B755" s="18" t="s">
        <v>44</v>
      </c>
      <c r="C755" s="217" t="s">
        <v>2917</v>
      </c>
      <c r="D755" s="208" t="s">
        <v>2918</v>
      </c>
      <c r="E755" s="208" t="s">
        <v>2919</v>
      </c>
      <c r="F755" s="270" t="s">
        <v>306</v>
      </c>
      <c r="G755" s="209" t="s">
        <v>2920</v>
      </c>
      <c r="H755" s="210" t="s">
        <v>2921</v>
      </c>
      <c r="I755" s="223" t="s">
        <v>2909</v>
      </c>
      <c r="J755" s="64">
        <v>110</v>
      </c>
      <c r="K755" s="481">
        <v>1</v>
      </c>
      <c r="L755" s="18">
        <v>4</v>
      </c>
      <c r="M755" s="92">
        <f t="shared" si="19"/>
        <v>115</v>
      </c>
      <c r="N755" s="18" t="s">
        <v>2662</v>
      </c>
    </row>
    <row r="756" ht="33.75" hidden="1" spans="1:14">
      <c r="A756" s="17">
        <v>596</v>
      </c>
      <c r="B756" s="18" t="s">
        <v>59</v>
      </c>
      <c r="C756" s="462" t="s">
        <v>2675</v>
      </c>
      <c r="D756" s="208" t="s">
        <v>2922</v>
      </c>
      <c r="E756" s="208" t="s">
        <v>2923</v>
      </c>
      <c r="F756" s="270" t="s">
        <v>63</v>
      </c>
      <c r="G756" s="209" t="s">
        <v>2924</v>
      </c>
      <c r="H756" s="210" t="s">
        <v>2925</v>
      </c>
      <c r="I756" s="223" t="s">
        <v>2926</v>
      </c>
      <c r="J756" s="64">
        <v>153</v>
      </c>
      <c r="K756" s="458">
        <v>1</v>
      </c>
      <c r="L756" s="18">
        <v>4</v>
      </c>
      <c r="M756" s="92">
        <f t="shared" si="19"/>
        <v>158</v>
      </c>
      <c r="N756" s="18" t="s">
        <v>2662</v>
      </c>
    </row>
    <row r="757" ht="33.75" hidden="1" spans="1:14">
      <c r="A757" s="17">
        <v>421</v>
      </c>
      <c r="B757" s="18" t="s">
        <v>44</v>
      </c>
      <c r="C757" s="462" t="s">
        <v>2927</v>
      </c>
      <c r="D757" s="208" t="s">
        <v>2928</v>
      </c>
      <c r="E757" s="208" t="s">
        <v>2929</v>
      </c>
      <c r="F757" s="270" t="s">
        <v>15</v>
      </c>
      <c r="G757" s="209" t="s">
        <v>2930</v>
      </c>
      <c r="H757" s="210" t="s">
        <v>577</v>
      </c>
      <c r="I757" s="223" t="s">
        <v>2926</v>
      </c>
      <c r="J757" s="64">
        <v>153</v>
      </c>
      <c r="K757" s="458">
        <v>1</v>
      </c>
      <c r="L757" s="18">
        <v>4</v>
      </c>
      <c r="M757" s="92">
        <f t="shared" si="19"/>
        <v>158</v>
      </c>
      <c r="N757" s="18" t="s">
        <v>2662</v>
      </c>
    </row>
    <row r="758" hidden="1" spans="1:14">
      <c r="A758" s="17">
        <v>624</v>
      </c>
      <c r="B758" s="18" t="s">
        <v>68</v>
      </c>
      <c r="C758" s="462" t="s">
        <v>690</v>
      </c>
      <c r="D758" s="208" t="s">
        <v>2931</v>
      </c>
      <c r="E758" s="208" t="s">
        <v>2932</v>
      </c>
      <c r="F758" s="208" t="s">
        <v>175</v>
      </c>
      <c r="G758" s="208" t="s">
        <v>2865</v>
      </c>
      <c r="H758" s="208" t="s">
        <v>2933</v>
      </c>
      <c r="I758" s="223" t="s">
        <v>2926</v>
      </c>
      <c r="J758" s="64">
        <v>153</v>
      </c>
      <c r="K758" s="458">
        <v>1</v>
      </c>
      <c r="L758" s="18">
        <v>4</v>
      </c>
      <c r="M758" s="92">
        <f t="shared" ref="M758:M803" si="20">L758+K758+J758</f>
        <v>158</v>
      </c>
      <c r="N758" s="18" t="s">
        <v>2662</v>
      </c>
    </row>
    <row r="759" ht="22.5" hidden="1" spans="1:14">
      <c r="A759" s="17">
        <v>623</v>
      </c>
      <c r="B759" s="18" t="s">
        <v>68</v>
      </c>
      <c r="C759" s="326" t="s">
        <v>2934</v>
      </c>
      <c r="D759" s="208" t="s">
        <v>2855</v>
      </c>
      <c r="E759" s="208" t="s">
        <v>2856</v>
      </c>
      <c r="F759" s="208" t="s">
        <v>175</v>
      </c>
      <c r="G759" s="470" t="s">
        <v>2857</v>
      </c>
      <c r="H759" s="209" t="s">
        <v>2858</v>
      </c>
      <c r="I759" s="223" t="s">
        <v>2926</v>
      </c>
      <c r="J759" s="64">
        <v>153</v>
      </c>
      <c r="K759" s="457">
        <v>1</v>
      </c>
      <c r="L759" s="18">
        <v>3</v>
      </c>
      <c r="M759" s="92">
        <f t="shared" si="20"/>
        <v>157</v>
      </c>
      <c r="N759" s="18" t="s">
        <v>2662</v>
      </c>
    </row>
    <row r="760" hidden="1" spans="1:14">
      <c r="A760" s="17">
        <v>419</v>
      </c>
      <c r="B760" s="18" t="s">
        <v>44</v>
      </c>
      <c r="C760" s="462" t="s">
        <v>2935</v>
      </c>
      <c r="D760" s="208" t="s">
        <v>2936</v>
      </c>
      <c r="E760" s="208" t="s">
        <v>2937</v>
      </c>
      <c r="F760" s="270" t="s">
        <v>306</v>
      </c>
      <c r="G760" s="209" t="s">
        <v>2938</v>
      </c>
      <c r="H760" s="210" t="s">
        <v>2939</v>
      </c>
      <c r="I760" s="223" t="s">
        <v>2926</v>
      </c>
      <c r="J760" s="64">
        <v>153</v>
      </c>
      <c r="K760" s="458">
        <v>1</v>
      </c>
      <c r="L760" s="18">
        <v>4</v>
      </c>
      <c r="M760" s="92">
        <f t="shared" si="20"/>
        <v>158</v>
      </c>
      <c r="N760" s="18" t="s">
        <v>2662</v>
      </c>
    </row>
    <row r="761" ht="22.5" hidden="1" spans="1:14">
      <c r="A761" s="17"/>
      <c r="B761" s="18"/>
      <c r="C761" s="471" t="s">
        <v>2696</v>
      </c>
      <c r="D761" s="447" t="s">
        <v>2940</v>
      </c>
      <c r="E761" s="447" t="s">
        <v>2698</v>
      </c>
      <c r="F761" s="447" t="s">
        <v>2735</v>
      </c>
      <c r="G761" s="447" t="s">
        <v>2735</v>
      </c>
      <c r="H761" s="447" t="s">
        <v>2735</v>
      </c>
      <c r="I761" s="204" t="s">
        <v>2926</v>
      </c>
      <c r="J761" s="84"/>
      <c r="K761" s="459"/>
      <c r="L761" s="18"/>
      <c r="M761" s="18"/>
      <c r="N761" s="18" t="s">
        <v>2662</v>
      </c>
    </row>
    <row r="762" ht="22.5" hidden="1" spans="1:14">
      <c r="A762" s="17">
        <v>420</v>
      </c>
      <c r="B762" s="18" t="s">
        <v>44</v>
      </c>
      <c r="C762" s="462" t="s">
        <v>2941</v>
      </c>
      <c r="D762" s="208" t="s">
        <v>2942</v>
      </c>
      <c r="E762" s="208" t="s">
        <v>2943</v>
      </c>
      <c r="F762" s="270" t="s">
        <v>2944</v>
      </c>
      <c r="G762" s="209" t="s">
        <v>2945</v>
      </c>
      <c r="H762" s="210" t="s">
        <v>2946</v>
      </c>
      <c r="I762" s="223" t="s">
        <v>2947</v>
      </c>
      <c r="J762" s="64">
        <v>69</v>
      </c>
      <c r="K762" s="481">
        <v>1</v>
      </c>
      <c r="L762" s="18">
        <v>3</v>
      </c>
      <c r="M762" s="92">
        <f t="shared" si="20"/>
        <v>73</v>
      </c>
      <c r="N762" s="18" t="s">
        <v>2662</v>
      </c>
    </row>
    <row r="763" ht="22.5" hidden="1" spans="1:14">
      <c r="A763" s="17">
        <v>418</v>
      </c>
      <c r="B763" s="18" t="s">
        <v>44</v>
      </c>
      <c r="C763" s="462" t="s">
        <v>2948</v>
      </c>
      <c r="D763" s="208" t="s">
        <v>2918</v>
      </c>
      <c r="E763" s="208" t="s">
        <v>2919</v>
      </c>
      <c r="F763" s="270" t="s">
        <v>306</v>
      </c>
      <c r="G763" s="209" t="s">
        <v>2920</v>
      </c>
      <c r="H763" s="210" t="s">
        <v>2921</v>
      </c>
      <c r="I763" s="223" t="s">
        <v>2947</v>
      </c>
      <c r="J763" s="64">
        <v>68</v>
      </c>
      <c r="K763" s="481">
        <v>1</v>
      </c>
      <c r="L763" s="18">
        <v>2</v>
      </c>
      <c r="M763" s="92">
        <f t="shared" si="20"/>
        <v>71</v>
      </c>
      <c r="N763" s="18" t="s">
        <v>2662</v>
      </c>
    </row>
    <row r="764" s="1" customFormat="1" ht="22.5" hidden="1" spans="1:14">
      <c r="A764" s="1">
        <v>625</v>
      </c>
      <c r="B764" s="46" t="s">
        <v>68</v>
      </c>
      <c r="C764" s="326" t="s">
        <v>2949</v>
      </c>
      <c r="D764" s="208" t="s">
        <v>2950</v>
      </c>
      <c r="E764" s="208" t="s">
        <v>2951</v>
      </c>
      <c r="F764" s="270" t="s">
        <v>2846</v>
      </c>
      <c r="G764" s="209" t="s">
        <v>1207</v>
      </c>
      <c r="H764" s="210" t="s">
        <v>2952</v>
      </c>
      <c r="I764" s="223" t="s">
        <v>2947</v>
      </c>
      <c r="J764" s="64">
        <v>68</v>
      </c>
      <c r="K764" s="479">
        <v>1</v>
      </c>
      <c r="L764" s="46">
        <v>2</v>
      </c>
      <c r="M764" s="100">
        <f t="shared" si="20"/>
        <v>71</v>
      </c>
      <c r="N764" s="46" t="s">
        <v>2662</v>
      </c>
    </row>
    <row r="765" ht="22.5" hidden="1" spans="1:14">
      <c r="A765" s="17">
        <v>610</v>
      </c>
      <c r="B765" s="18" t="s">
        <v>68</v>
      </c>
      <c r="C765" s="472" t="s">
        <v>2953</v>
      </c>
      <c r="D765" s="208" t="s">
        <v>2954</v>
      </c>
      <c r="E765" s="208" t="s">
        <v>2955</v>
      </c>
      <c r="F765" s="270" t="s">
        <v>2794</v>
      </c>
      <c r="G765" s="209" t="s">
        <v>2956</v>
      </c>
      <c r="H765" s="473" t="s">
        <v>2957</v>
      </c>
      <c r="I765" s="223" t="s">
        <v>2947</v>
      </c>
      <c r="J765" s="64">
        <v>68</v>
      </c>
      <c r="K765" s="458">
        <v>1</v>
      </c>
      <c r="L765" s="18">
        <v>2</v>
      </c>
      <c r="M765" s="92">
        <f t="shared" si="20"/>
        <v>71</v>
      </c>
      <c r="N765" s="18" t="s">
        <v>2662</v>
      </c>
    </row>
    <row r="766" s="9" customFormat="1" ht="22.5" hidden="1" spans="1:14">
      <c r="A766" s="474"/>
      <c r="B766" s="475"/>
      <c r="C766" s="476" t="s">
        <v>2958</v>
      </c>
      <c r="D766" s="204" t="s">
        <v>2959</v>
      </c>
      <c r="E766" s="204"/>
      <c r="F766" s="205"/>
      <c r="G766" s="206"/>
      <c r="H766" s="477"/>
      <c r="I766" s="204" t="s">
        <v>2947</v>
      </c>
      <c r="J766" s="84">
        <v>68</v>
      </c>
      <c r="K766" s="482" t="s">
        <v>2959</v>
      </c>
      <c r="L766" s="475">
        <v>2</v>
      </c>
      <c r="M766" s="103"/>
      <c r="N766" s="475" t="s">
        <v>2662</v>
      </c>
    </row>
    <row r="767" ht="22.5" hidden="1" spans="1:14">
      <c r="A767" s="17">
        <v>585</v>
      </c>
      <c r="B767" s="18" t="s">
        <v>59</v>
      </c>
      <c r="C767" s="472" t="s">
        <v>2960</v>
      </c>
      <c r="D767" s="208" t="s">
        <v>2873</v>
      </c>
      <c r="E767" s="208" t="s">
        <v>586</v>
      </c>
      <c r="F767" s="478" t="s">
        <v>2874</v>
      </c>
      <c r="G767" s="209" t="s">
        <v>2775</v>
      </c>
      <c r="H767" s="210" t="s">
        <v>2875</v>
      </c>
      <c r="I767" s="223" t="s">
        <v>2961</v>
      </c>
      <c r="J767" s="64">
        <v>62</v>
      </c>
      <c r="K767" s="458">
        <v>1</v>
      </c>
      <c r="L767" s="18">
        <v>2</v>
      </c>
      <c r="M767" s="92">
        <f t="shared" si="20"/>
        <v>65</v>
      </c>
      <c r="N767" s="18" t="s">
        <v>2662</v>
      </c>
    </row>
    <row r="768" ht="22.5" hidden="1" spans="1:14">
      <c r="A768" s="17">
        <v>614</v>
      </c>
      <c r="B768" s="18" t="s">
        <v>68</v>
      </c>
      <c r="C768" s="430" t="s">
        <v>2962</v>
      </c>
      <c r="D768" s="208" t="s">
        <v>2963</v>
      </c>
      <c r="E768" s="208" t="s">
        <v>2964</v>
      </c>
      <c r="F768" s="270" t="s">
        <v>472</v>
      </c>
      <c r="G768" s="209" t="s">
        <v>2965</v>
      </c>
      <c r="H768" s="210" t="s">
        <v>2966</v>
      </c>
      <c r="I768" s="223" t="s">
        <v>2961</v>
      </c>
      <c r="J768" s="64">
        <v>62</v>
      </c>
      <c r="K768" s="481">
        <v>1</v>
      </c>
      <c r="L768" s="18">
        <v>2</v>
      </c>
      <c r="M768" s="92">
        <f t="shared" si="20"/>
        <v>65</v>
      </c>
      <c r="N768" s="18" t="s">
        <v>2662</v>
      </c>
    </row>
    <row r="769" ht="22.5" hidden="1" spans="1:14">
      <c r="A769" s="17">
        <v>464</v>
      </c>
      <c r="B769" s="18" t="s">
        <v>309</v>
      </c>
      <c r="C769" s="430" t="s">
        <v>2967</v>
      </c>
      <c r="D769" s="208" t="s">
        <v>2968</v>
      </c>
      <c r="E769" s="208" t="s">
        <v>2969</v>
      </c>
      <c r="F769" s="270" t="s">
        <v>56</v>
      </c>
      <c r="G769" s="209" t="s">
        <v>2970</v>
      </c>
      <c r="H769" s="210" t="s">
        <v>2971</v>
      </c>
      <c r="I769" s="223" t="s">
        <v>2961</v>
      </c>
      <c r="J769" s="64">
        <v>62</v>
      </c>
      <c r="K769" s="481">
        <v>1</v>
      </c>
      <c r="L769" s="18">
        <v>2</v>
      </c>
      <c r="M769" s="92">
        <f t="shared" si="20"/>
        <v>65</v>
      </c>
      <c r="N769" s="18" t="s">
        <v>2662</v>
      </c>
    </row>
    <row r="770" s="1" customFormat="1" ht="22.5" hidden="1" spans="1:14">
      <c r="A770" s="1">
        <v>600</v>
      </c>
      <c r="B770" s="46" t="s">
        <v>59</v>
      </c>
      <c r="C770" s="461" t="s">
        <v>2972</v>
      </c>
      <c r="D770" s="208" t="s">
        <v>2973</v>
      </c>
      <c r="E770" s="208" t="s">
        <v>2974</v>
      </c>
      <c r="F770" s="270" t="s">
        <v>148</v>
      </c>
      <c r="G770" s="209" t="s">
        <v>2857</v>
      </c>
      <c r="H770" s="210" t="s">
        <v>2975</v>
      </c>
      <c r="I770" s="223" t="s">
        <v>2961</v>
      </c>
      <c r="J770" s="64">
        <v>62</v>
      </c>
      <c r="K770" s="457">
        <v>1</v>
      </c>
      <c r="L770" s="46">
        <v>2</v>
      </c>
      <c r="M770" s="100">
        <f t="shared" si="20"/>
        <v>65</v>
      </c>
      <c r="N770" s="46" t="s">
        <v>2662</v>
      </c>
    </row>
    <row r="771" ht="22.5" hidden="1" spans="1:14">
      <c r="A771" s="17">
        <v>577</v>
      </c>
      <c r="B771" s="18" t="s">
        <v>68</v>
      </c>
      <c r="C771" s="430" t="s">
        <v>2976</v>
      </c>
      <c r="D771" s="208" t="s">
        <v>2977</v>
      </c>
      <c r="E771" s="208" t="s">
        <v>2978</v>
      </c>
      <c r="F771" s="210" t="s">
        <v>1527</v>
      </c>
      <c r="G771" s="209" t="s">
        <v>2979</v>
      </c>
      <c r="H771" s="483" t="s">
        <v>2980</v>
      </c>
      <c r="I771" s="223" t="s">
        <v>2961</v>
      </c>
      <c r="J771" s="64">
        <v>62</v>
      </c>
      <c r="K771" s="457">
        <v>2</v>
      </c>
      <c r="L771" s="18">
        <v>2</v>
      </c>
      <c r="M771" s="92">
        <f t="shared" si="20"/>
        <v>66</v>
      </c>
      <c r="N771" s="18" t="s">
        <v>2662</v>
      </c>
    </row>
    <row r="772" ht="33.75" hidden="1" spans="1:15">
      <c r="A772" s="435" t="s">
        <v>2981</v>
      </c>
      <c r="B772" s="18" t="s">
        <v>68</v>
      </c>
      <c r="C772" s="430" t="s">
        <v>2982</v>
      </c>
      <c r="D772" s="208" t="s">
        <v>2983</v>
      </c>
      <c r="E772" s="208" t="s">
        <v>2984</v>
      </c>
      <c r="F772" s="270" t="s">
        <v>86</v>
      </c>
      <c r="G772" s="209" t="s">
        <v>2985</v>
      </c>
      <c r="H772" s="210" t="s">
        <v>2986</v>
      </c>
      <c r="I772" s="223" t="s">
        <v>2987</v>
      </c>
      <c r="J772" s="64">
        <v>78</v>
      </c>
      <c r="K772" s="457">
        <v>1</v>
      </c>
      <c r="L772" s="18">
        <v>3</v>
      </c>
      <c r="M772" s="92">
        <f t="shared" si="20"/>
        <v>82</v>
      </c>
      <c r="N772" s="18" t="s">
        <v>2662</v>
      </c>
      <c r="O772" s="1" t="s">
        <v>114</v>
      </c>
    </row>
    <row r="773" ht="20.25" hidden="1" spans="1:14">
      <c r="A773" s="17"/>
      <c r="B773" s="18"/>
      <c r="C773" s="484" t="s">
        <v>145</v>
      </c>
      <c r="D773" s="53" t="s">
        <v>146</v>
      </c>
      <c r="E773" s="438"/>
      <c r="F773" s="485"/>
      <c r="G773" s="440"/>
      <c r="H773" s="441"/>
      <c r="I773" s="493" t="s">
        <v>2987</v>
      </c>
      <c r="J773" s="73">
        <v>78</v>
      </c>
      <c r="K773" s="494">
        <v>1</v>
      </c>
      <c r="L773" s="92"/>
      <c r="M773" s="92"/>
      <c r="N773" s="92" t="s">
        <v>2662</v>
      </c>
    </row>
    <row r="774" hidden="1" spans="1:14">
      <c r="A774" s="17"/>
      <c r="B774" s="18"/>
      <c r="C774" s="484" t="s">
        <v>140</v>
      </c>
      <c r="D774" s="55" t="s">
        <v>140</v>
      </c>
      <c r="E774" s="438"/>
      <c r="F774" s="467"/>
      <c r="G774" s="440"/>
      <c r="H774" s="441"/>
      <c r="I774" s="493" t="s">
        <v>2987</v>
      </c>
      <c r="J774" s="73">
        <v>78</v>
      </c>
      <c r="K774" s="494">
        <v>1</v>
      </c>
      <c r="L774" s="92"/>
      <c r="M774" s="92"/>
      <c r="N774" s="92" t="s">
        <v>2662</v>
      </c>
    </row>
    <row r="775" ht="24" hidden="1" spans="1:14">
      <c r="A775" s="17"/>
      <c r="B775" s="18"/>
      <c r="C775" s="484" t="s">
        <v>2478</v>
      </c>
      <c r="D775" s="53" t="s">
        <v>153</v>
      </c>
      <c r="E775" s="438"/>
      <c r="F775" s="467"/>
      <c r="G775" s="440"/>
      <c r="H775" s="441"/>
      <c r="I775" s="493" t="s">
        <v>2987</v>
      </c>
      <c r="J775" s="73">
        <v>78</v>
      </c>
      <c r="K775" s="494">
        <v>1</v>
      </c>
      <c r="L775" s="92"/>
      <c r="M775" s="92"/>
      <c r="N775" s="92" t="s">
        <v>2662</v>
      </c>
    </row>
    <row r="776" hidden="1" spans="1:14">
      <c r="A776" s="17"/>
      <c r="B776" s="18"/>
      <c r="C776" s="484" t="s">
        <v>133</v>
      </c>
      <c r="D776" s="53" t="s">
        <v>134</v>
      </c>
      <c r="E776" s="438"/>
      <c r="F776" s="467"/>
      <c r="G776" s="440"/>
      <c r="H776" s="441"/>
      <c r="I776" s="493" t="s">
        <v>2987</v>
      </c>
      <c r="J776" s="73">
        <v>78</v>
      </c>
      <c r="K776" s="494">
        <v>1</v>
      </c>
      <c r="L776" s="92"/>
      <c r="M776" s="92"/>
      <c r="N776" s="92" t="s">
        <v>2662</v>
      </c>
    </row>
    <row r="777" ht="22.5" hidden="1" spans="1:14">
      <c r="A777" s="17">
        <v>597</v>
      </c>
      <c r="B777" s="18" t="s">
        <v>59</v>
      </c>
      <c r="C777" s="430" t="s">
        <v>2988</v>
      </c>
      <c r="D777" s="208" t="s">
        <v>2989</v>
      </c>
      <c r="E777" s="208" t="s">
        <v>2990</v>
      </c>
      <c r="F777" s="208" t="s">
        <v>63</v>
      </c>
      <c r="G777" s="445" t="s">
        <v>2991</v>
      </c>
      <c r="H777" s="209" t="s">
        <v>2992</v>
      </c>
      <c r="I777" s="223" t="s">
        <v>2993</v>
      </c>
      <c r="J777" s="64">
        <v>70</v>
      </c>
      <c r="K777" s="481">
        <v>1</v>
      </c>
      <c r="L777" s="18">
        <v>3</v>
      </c>
      <c r="M777" s="92">
        <f t="shared" si="20"/>
        <v>74</v>
      </c>
      <c r="N777" s="18" t="s">
        <v>2662</v>
      </c>
    </row>
    <row r="778" hidden="1" spans="1:14">
      <c r="A778" s="17">
        <v>422</v>
      </c>
      <c r="B778" s="18" t="s">
        <v>44</v>
      </c>
      <c r="C778" s="430" t="s">
        <v>101</v>
      </c>
      <c r="D778" s="442" t="s">
        <v>2910</v>
      </c>
      <c r="E778" s="442" t="s">
        <v>878</v>
      </c>
      <c r="F778" s="442" t="s">
        <v>15</v>
      </c>
      <c r="G778" s="443" t="s">
        <v>2911</v>
      </c>
      <c r="H778" s="773" t="s">
        <v>880</v>
      </c>
      <c r="I778" s="223" t="s">
        <v>2993</v>
      </c>
      <c r="J778" s="64">
        <v>70</v>
      </c>
      <c r="K778" s="481">
        <v>1</v>
      </c>
      <c r="L778" s="18">
        <v>2</v>
      </c>
      <c r="M778" s="92">
        <f t="shared" si="20"/>
        <v>73</v>
      </c>
      <c r="N778" s="18" t="s">
        <v>2662</v>
      </c>
    </row>
    <row r="779" s="1" customFormat="1" ht="33.75" hidden="1" spans="1:14">
      <c r="A779" s="45">
        <v>430</v>
      </c>
      <c r="B779" s="46" t="s">
        <v>76</v>
      </c>
      <c r="C779" s="461" t="s">
        <v>2994</v>
      </c>
      <c r="D779" s="208" t="s">
        <v>2995</v>
      </c>
      <c r="E779" s="208" t="s">
        <v>2996</v>
      </c>
      <c r="F779" s="270" t="s">
        <v>2238</v>
      </c>
      <c r="G779" s="209" t="s">
        <v>722</v>
      </c>
      <c r="H779" s="210" t="s">
        <v>2997</v>
      </c>
      <c r="I779" s="223" t="s">
        <v>2993</v>
      </c>
      <c r="J779" s="64">
        <v>70</v>
      </c>
      <c r="K779" s="479">
        <v>1</v>
      </c>
      <c r="L779" s="46">
        <v>3</v>
      </c>
      <c r="M779" s="100">
        <f t="shared" si="20"/>
        <v>74</v>
      </c>
      <c r="N779" s="46" t="s">
        <v>2662</v>
      </c>
    </row>
    <row r="780" ht="22.5" hidden="1" spans="1:14">
      <c r="A780" s="17">
        <v>599</v>
      </c>
      <c r="B780" s="18" t="s">
        <v>59</v>
      </c>
      <c r="C780" s="430" t="s">
        <v>2998</v>
      </c>
      <c r="D780" s="208" t="s">
        <v>2999</v>
      </c>
      <c r="E780" s="208" t="s">
        <v>3000</v>
      </c>
      <c r="F780" s="270" t="s">
        <v>63</v>
      </c>
      <c r="G780" s="209" t="s">
        <v>2979</v>
      </c>
      <c r="H780" s="210" t="s">
        <v>3001</v>
      </c>
      <c r="I780" s="223" t="s">
        <v>2993</v>
      </c>
      <c r="J780" s="64">
        <v>70</v>
      </c>
      <c r="K780" s="481">
        <v>1</v>
      </c>
      <c r="L780" s="18">
        <v>3</v>
      </c>
      <c r="M780" s="92">
        <f t="shared" si="20"/>
        <v>74</v>
      </c>
      <c r="N780" s="18" t="s">
        <v>2662</v>
      </c>
    </row>
    <row r="781" ht="22.5" hidden="1" spans="1:14">
      <c r="A781" s="17">
        <v>598</v>
      </c>
      <c r="B781" s="18" t="s">
        <v>59</v>
      </c>
      <c r="C781" s="430" t="s">
        <v>1624</v>
      </c>
      <c r="D781" s="208" t="s">
        <v>3002</v>
      </c>
      <c r="E781" s="208" t="s">
        <v>3003</v>
      </c>
      <c r="F781" s="270" t="s">
        <v>63</v>
      </c>
      <c r="G781" s="209" t="s">
        <v>3004</v>
      </c>
      <c r="H781" s="210" t="s">
        <v>3005</v>
      </c>
      <c r="I781" s="223" t="s">
        <v>2993</v>
      </c>
      <c r="J781" s="64">
        <v>70</v>
      </c>
      <c r="K781" s="479">
        <v>1</v>
      </c>
      <c r="L781" s="18">
        <v>3</v>
      </c>
      <c r="M781" s="92">
        <f t="shared" si="20"/>
        <v>74</v>
      </c>
      <c r="N781" s="18" t="s">
        <v>2662</v>
      </c>
    </row>
    <row r="782" s="1" customFormat="1" ht="22.5" hidden="1" spans="1:14">
      <c r="A782" s="45">
        <v>353</v>
      </c>
      <c r="B782" s="46" t="s">
        <v>59</v>
      </c>
      <c r="C782" s="461" t="s">
        <v>3006</v>
      </c>
      <c r="D782" s="208" t="s">
        <v>3007</v>
      </c>
      <c r="E782" s="208" t="s">
        <v>557</v>
      </c>
      <c r="F782" s="270" t="s">
        <v>148</v>
      </c>
      <c r="G782" s="209" t="s">
        <v>1156</v>
      </c>
      <c r="H782" s="210" t="s">
        <v>2787</v>
      </c>
      <c r="I782" s="223" t="s">
        <v>2993</v>
      </c>
      <c r="J782" s="64">
        <v>70</v>
      </c>
      <c r="K782" s="479">
        <v>1</v>
      </c>
      <c r="L782" s="46">
        <v>3</v>
      </c>
      <c r="M782" s="100">
        <f t="shared" si="20"/>
        <v>74</v>
      </c>
      <c r="N782" s="46" t="s">
        <v>2662</v>
      </c>
    </row>
    <row r="783" ht="24" hidden="1" spans="1:14">
      <c r="A783" s="18">
        <v>606</v>
      </c>
      <c r="B783" s="18" t="s">
        <v>59</v>
      </c>
      <c r="C783" s="430" t="s">
        <v>3008</v>
      </c>
      <c r="D783" s="77" t="s">
        <v>450</v>
      </c>
      <c r="E783" s="77" t="s">
        <v>451</v>
      </c>
      <c r="F783" s="77" t="s">
        <v>452</v>
      </c>
      <c r="G783" s="77" t="s">
        <v>453</v>
      </c>
      <c r="H783" s="77" t="s">
        <v>454</v>
      </c>
      <c r="I783" s="223" t="s">
        <v>3009</v>
      </c>
      <c r="J783" s="64">
        <v>51</v>
      </c>
      <c r="K783" s="481">
        <v>1</v>
      </c>
      <c r="L783" s="18">
        <v>2</v>
      </c>
      <c r="M783" s="92">
        <f t="shared" si="20"/>
        <v>54</v>
      </c>
      <c r="N783" s="18" t="s">
        <v>2662</v>
      </c>
    </row>
    <row r="784" s="1" customFormat="1" ht="24" hidden="1" spans="1:14">
      <c r="A784" s="45">
        <v>467</v>
      </c>
      <c r="B784" s="46" t="s">
        <v>44</v>
      </c>
      <c r="C784" s="461" t="s">
        <v>3010</v>
      </c>
      <c r="D784" s="48" t="s">
        <v>127</v>
      </c>
      <c r="E784" s="48" t="s">
        <v>128</v>
      </c>
      <c r="F784" s="48" t="s">
        <v>129</v>
      </c>
      <c r="G784" s="48" t="s">
        <v>130</v>
      </c>
      <c r="H784" s="48" t="s">
        <v>131</v>
      </c>
      <c r="I784" s="223" t="s">
        <v>3009</v>
      </c>
      <c r="J784" s="64">
        <v>51</v>
      </c>
      <c r="K784" s="495">
        <v>1</v>
      </c>
      <c r="L784" s="46">
        <v>1</v>
      </c>
      <c r="M784" s="100">
        <f t="shared" si="20"/>
        <v>53</v>
      </c>
      <c r="N784" s="46" t="s">
        <v>2662</v>
      </c>
    </row>
    <row r="785" hidden="1" spans="1:14">
      <c r="A785" s="17">
        <v>439</v>
      </c>
      <c r="B785" s="18" t="s">
        <v>76</v>
      </c>
      <c r="C785" s="430" t="s">
        <v>3011</v>
      </c>
      <c r="D785" s="208" t="s">
        <v>3012</v>
      </c>
      <c r="E785" s="208" t="s">
        <v>3013</v>
      </c>
      <c r="F785" s="270" t="s">
        <v>293</v>
      </c>
      <c r="G785" s="209" t="s">
        <v>2883</v>
      </c>
      <c r="H785" s="210" t="s">
        <v>3014</v>
      </c>
      <c r="I785" s="223" t="s">
        <v>3009</v>
      </c>
      <c r="J785" s="64">
        <v>51</v>
      </c>
      <c r="K785" s="481">
        <v>1</v>
      </c>
      <c r="L785" s="18">
        <v>2</v>
      </c>
      <c r="M785" s="92">
        <f t="shared" si="20"/>
        <v>54</v>
      </c>
      <c r="N785" s="18" t="s">
        <v>2662</v>
      </c>
    </row>
    <row r="786" hidden="1" spans="1:14">
      <c r="A786" s="17"/>
      <c r="B786" s="18" t="s">
        <v>59</v>
      </c>
      <c r="C786" s="430" t="s">
        <v>3015</v>
      </c>
      <c r="D786" s="208" t="s">
        <v>3016</v>
      </c>
      <c r="E786" s="208" t="s">
        <v>3017</v>
      </c>
      <c r="F786" s="270" t="s">
        <v>63</v>
      </c>
      <c r="G786" s="209" t="s">
        <v>3018</v>
      </c>
      <c r="H786" s="210" t="s">
        <v>3019</v>
      </c>
      <c r="I786" s="223" t="s">
        <v>3009</v>
      </c>
      <c r="J786" s="64">
        <v>51</v>
      </c>
      <c r="K786" s="481">
        <v>1</v>
      </c>
      <c r="L786" s="18">
        <v>2</v>
      </c>
      <c r="M786" s="18">
        <f t="shared" si="20"/>
        <v>54</v>
      </c>
      <c r="N786" s="18" t="s">
        <v>2662</v>
      </c>
    </row>
    <row r="787" ht="22.5" hidden="1" spans="1:14">
      <c r="A787" s="17">
        <v>440</v>
      </c>
      <c r="B787" s="18" t="s">
        <v>76</v>
      </c>
      <c r="C787" s="430" t="s">
        <v>3020</v>
      </c>
      <c r="D787" s="208" t="s">
        <v>3021</v>
      </c>
      <c r="E787" s="208" t="s">
        <v>3022</v>
      </c>
      <c r="F787" s="270" t="s">
        <v>518</v>
      </c>
      <c r="G787" s="209" t="s">
        <v>3023</v>
      </c>
      <c r="H787" s="210" t="s">
        <v>3024</v>
      </c>
      <c r="I787" s="223" t="s">
        <v>3009</v>
      </c>
      <c r="J787" s="64">
        <v>51</v>
      </c>
      <c r="K787" s="481">
        <v>1</v>
      </c>
      <c r="L787" s="18">
        <v>2</v>
      </c>
      <c r="M787" s="92">
        <f t="shared" si="20"/>
        <v>54</v>
      </c>
      <c r="N787" s="18" t="s">
        <v>2662</v>
      </c>
    </row>
    <row r="788" ht="22.5" hidden="1" spans="1:14">
      <c r="A788" s="17">
        <v>598</v>
      </c>
      <c r="B788" s="18" t="s">
        <v>59</v>
      </c>
      <c r="C788" s="430" t="s">
        <v>2675</v>
      </c>
      <c r="D788" s="208" t="s">
        <v>3002</v>
      </c>
      <c r="E788" s="208" t="s">
        <v>3003</v>
      </c>
      <c r="F788" s="270" t="s">
        <v>63</v>
      </c>
      <c r="G788" s="209" t="s">
        <v>3004</v>
      </c>
      <c r="H788" s="210" t="s">
        <v>3005</v>
      </c>
      <c r="I788" s="223" t="s">
        <v>3025</v>
      </c>
      <c r="J788" s="64">
        <v>46</v>
      </c>
      <c r="K788" s="481">
        <v>1</v>
      </c>
      <c r="L788" s="18">
        <v>3</v>
      </c>
      <c r="M788" s="92">
        <f t="shared" si="20"/>
        <v>50</v>
      </c>
      <c r="N788" s="18" t="s">
        <v>2662</v>
      </c>
    </row>
    <row r="789" ht="22.5" hidden="1" spans="1:14">
      <c r="A789" s="17">
        <v>427</v>
      </c>
      <c r="B789" s="18" t="s">
        <v>76</v>
      </c>
      <c r="C789" s="430" t="s">
        <v>1572</v>
      </c>
      <c r="D789" s="442" t="s">
        <v>2850</v>
      </c>
      <c r="E789" s="442" t="s">
        <v>2851</v>
      </c>
      <c r="F789" s="442" t="s">
        <v>1267</v>
      </c>
      <c r="G789" s="443" t="s">
        <v>2852</v>
      </c>
      <c r="H789" s="443" t="s">
        <v>2853</v>
      </c>
      <c r="I789" s="223" t="s">
        <v>3025</v>
      </c>
      <c r="J789" s="64">
        <v>46</v>
      </c>
      <c r="K789" s="479">
        <v>1</v>
      </c>
      <c r="L789" s="18">
        <v>3</v>
      </c>
      <c r="M789" s="92">
        <f t="shared" si="20"/>
        <v>50</v>
      </c>
      <c r="N789" s="18" t="s">
        <v>2662</v>
      </c>
    </row>
    <row r="790" hidden="1" spans="1:15">
      <c r="A790" s="17">
        <v>584</v>
      </c>
      <c r="B790" s="18" t="s">
        <v>68</v>
      </c>
      <c r="C790" s="430" t="s">
        <v>3026</v>
      </c>
      <c r="D790" s="208" t="s">
        <v>3027</v>
      </c>
      <c r="E790" s="208" t="s">
        <v>2301</v>
      </c>
      <c r="F790" s="270" t="s">
        <v>175</v>
      </c>
      <c r="G790" s="209" t="s">
        <v>3028</v>
      </c>
      <c r="H790" s="210" t="s">
        <v>3029</v>
      </c>
      <c r="I790" s="223" t="s">
        <v>3025</v>
      </c>
      <c r="J790" s="64">
        <v>46</v>
      </c>
      <c r="K790" s="481">
        <v>1</v>
      </c>
      <c r="L790" s="18">
        <v>3</v>
      </c>
      <c r="M790" s="92">
        <f t="shared" si="20"/>
        <v>50</v>
      </c>
      <c r="N790" s="18" t="s">
        <v>2662</v>
      </c>
      <c r="O790" s="1" t="s">
        <v>114</v>
      </c>
    </row>
    <row r="791" ht="22.5" hidden="1" spans="1:15">
      <c r="A791" s="17">
        <v>463</v>
      </c>
      <c r="B791" s="18" t="s">
        <v>68</v>
      </c>
      <c r="C791" s="430" t="s">
        <v>630</v>
      </c>
      <c r="D791" s="298" t="s">
        <v>2823</v>
      </c>
      <c r="E791" s="298" t="s">
        <v>174</v>
      </c>
      <c r="F791" s="298" t="s">
        <v>175</v>
      </c>
      <c r="G791" s="463" t="s">
        <v>2824</v>
      </c>
      <c r="H791" s="772" t="s">
        <v>2825</v>
      </c>
      <c r="I791" s="223" t="s">
        <v>3025</v>
      </c>
      <c r="J791" s="64">
        <v>46</v>
      </c>
      <c r="K791" s="481">
        <v>1</v>
      </c>
      <c r="L791" s="18">
        <v>3</v>
      </c>
      <c r="M791" s="92">
        <f t="shared" si="20"/>
        <v>50</v>
      </c>
      <c r="N791" s="18" t="s">
        <v>2662</v>
      </c>
      <c r="O791" s="1" t="s">
        <v>114</v>
      </c>
    </row>
    <row r="792" ht="33.75" hidden="1" spans="1:14">
      <c r="A792" s="17">
        <v>421</v>
      </c>
      <c r="B792" s="18" t="s">
        <v>44</v>
      </c>
      <c r="C792" s="430" t="s">
        <v>3030</v>
      </c>
      <c r="D792" s="208" t="s">
        <v>2928</v>
      </c>
      <c r="E792" s="208" t="s">
        <v>2929</v>
      </c>
      <c r="F792" s="270" t="s">
        <v>15</v>
      </c>
      <c r="G792" s="209" t="s">
        <v>2930</v>
      </c>
      <c r="H792" s="210" t="s">
        <v>577</v>
      </c>
      <c r="I792" s="223" t="s">
        <v>3025</v>
      </c>
      <c r="J792" s="64">
        <v>46</v>
      </c>
      <c r="K792" s="481">
        <v>1</v>
      </c>
      <c r="L792" s="18">
        <v>3</v>
      </c>
      <c r="M792" s="92">
        <f t="shared" si="20"/>
        <v>50</v>
      </c>
      <c r="N792" s="18" t="s">
        <v>2662</v>
      </c>
    </row>
    <row r="793" ht="22.5" hidden="1" spans="1:14">
      <c r="A793" s="17">
        <v>576</v>
      </c>
      <c r="B793" s="18" t="s">
        <v>68</v>
      </c>
      <c r="C793" s="430" t="s">
        <v>3031</v>
      </c>
      <c r="D793" s="442" t="s">
        <v>2682</v>
      </c>
      <c r="E793" s="442" t="s">
        <v>2683</v>
      </c>
      <c r="F793" s="442" t="s">
        <v>142</v>
      </c>
      <c r="G793" s="443" t="s">
        <v>2684</v>
      </c>
      <c r="H793" s="443" t="s">
        <v>2685</v>
      </c>
      <c r="I793" s="223" t="s">
        <v>3032</v>
      </c>
      <c r="J793" s="64">
        <v>57</v>
      </c>
      <c r="K793" s="481">
        <v>1</v>
      </c>
      <c r="L793" s="18">
        <v>2</v>
      </c>
      <c r="M793" s="92">
        <f t="shared" si="20"/>
        <v>60</v>
      </c>
      <c r="N793" s="18" t="s">
        <v>2662</v>
      </c>
    </row>
    <row r="794" ht="22.5" hidden="1" spans="1:14">
      <c r="A794" s="17">
        <v>577</v>
      </c>
      <c r="B794" s="18" t="s">
        <v>68</v>
      </c>
      <c r="C794" s="430" t="s">
        <v>599</v>
      </c>
      <c r="D794" s="208" t="s">
        <v>2977</v>
      </c>
      <c r="E794" s="208" t="s">
        <v>2978</v>
      </c>
      <c r="F794" s="210" t="s">
        <v>1527</v>
      </c>
      <c r="G794" s="209" t="s">
        <v>2979</v>
      </c>
      <c r="H794" s="483" t="s">
        <v>2980</v>
      </c>
      <c r="I794" s="223" t="s">
        <v>3032</v>
      </c>
      <c r="J794" s="64">
        <v>57</v>
      </c>
      <c r="K794" s="481">
        <v>1</v>
      </c>
      <c r="L794" s="18">
        <v>2</v>
      </c>
      <c r="M794" s="92">
        <f t="shared" si="20"/>
        <v>60</v>
      </c>
      <c r="N794" s="18" t="s">
        <v>2662</v>
      </c>
    </row>
    <row r="795" hidden="1" spans="1:14">
      <c r="A795" s="17">
        <v>422</v>
      </c>
      <c r="B795" s="18" t="s">
        <v>44</v>
      </c>
      <c r="C795" s="430" t="s">
        <v>102</v>
      </c>
      <c r="D795" s="442" t="s">
        <v>2910</v>
      </c>
      <c r="E795" s="442" t="s">
        <v>878</v>
      </c>
      <c r="F795" s="442" t="s">
        <v>15</v>
      </c>
      <c r="G795" s="443" t="s">
        <v>3033</v>
      </c>
      <c r="H795" s="773" t="s">
        <v>880</v>
      </c>
      <c r="I795" s="223" t="s">
        <v>3032</v>
      </c>
      <c r="J795" s="64">
        <v>57</v>
      </c>
      <c r="K795" s="481">
        <v>1</v>
      </c>
      <c r="L795" s="18">
        <v>1</v>
      </c>
      <c r="M795" s="92">
        <f t="shared" si="20"/>
        <v>59</v>
      </c>
      <c r="N795" s="18" t="s">
        <v>2662</v>
      </c>
    </row>
    <row r="796" ht="33.75" hidden="1" spans="1:14">
      <c r="A796" s="17">
        <v>421</v>
      </c>
      <c r="B796" s="18" t="s">
        <v>44</v>
      </c>
      <c r="C796" s="430" t="s">
        <v>2927</v>
      </c>
      <c r="D796" s="208" t="s">
        <v>2928</v>
      </c>
      <c r="E796" s="208" t="s">
        <v>2929</v>
      </c>
      <c r="F796" s="270" t="s">
        <v>15</v>
      </c>
      <c r="G796" s="209" t="s">
        <v>2930</v>
      </c>
      <c r="H796" s="210" t="s">
        <v>577</v>
      </c>
      <c r="I796" s="223" t="s">
        <v>3034</v>
      </c>
      <c r="J796" s="64">
        <v>28</v>
      </c>
      <c r="K796" s="481">
        <v>1</v>
      </c>
      <c r="L796" s="18">
        <v>2</v>
      </c>
      <c r="M796" s="92">
        <f t="shared" si="20"/>
        <v>31</v>
      </c>
      <c r="N796" s="18" t="s">
        <v>2662</v>
      </c>
    </row>
    <row r="797" ht="22.5" hidden="1" spans="1:15">
      <c r="A797" s="17">
        <v>584</v>
      </c>
      <c r="B797" s="18" t="s">
        <v>68</v>
      </c>
      <c r="C797" s="430" t="s">
        <v>3035</v>
      </c>
      <c r="D797" s="208" t="s">
        <v>3027</v>
      </c>
      <c r="E797" s="208" t="s">
        <v>2301</v>
      </c>
      <c r="F797" s="270" t="s">
        <v>175</v>
      </c>
      <c r="G797" s="209" t="s">
        <v>3028</v>
      </c>
      <c r="H797" s="210" t="s">
        <v>3029</v>
      </c>
      <c r="I797" s="223" t="s">
        <v>3034</v>
      </c>
      <c r="J797" s="64">
        <v>28</v>
      </c>
      <c r="K797" s="481">
        <v>1</v>
      </c>
      <c r="L797" s="18">
        <v>2</v>
      </c>
      <c r="M797" s="92">
        <f t="shared" si="20"/>
        <v>31</v>
      </c>
      <c r="N797" s="18" t="s">
        <v>2662</v>
      </c>
      <c r="O797" s="1" t="s">
        <v>114</v>
      </c>
    </row>
    <row r="798" ht="22.5" hidden="1" spans="1:15">
      <c r="A798" s="17">
        <v>463</v>
      </c>
      <c r="B798" s="18" t="s">
        <v>68</v>
      </c>
      <c r="C798" s="430" t="s">
        <v>630</v>
      </c>
      <c r="D798" s="298" t="s">
        <v>2823</v>
      </c>
      <c r="E798" s="298" t="s">
        <v>174</v>
      </c>
      <c r="F798" s="298" t="s">
        <v>175</v>
      </c>
      <c r="G798" s="463" t="s">
        <v>2824</v>
      </c>
      <c r="H798" s="772" t="s">
        <v>2825</v>
      </c>
      <c r="I798" s="223" t="s">
        <v>3034</v>
      </c>
      <c r="J798" s="64">
        <v>28</v>
      </c>
      <c r="K798" s="481">
        <v>1</v>
      </c>
      <c r="L798" s="18">
        <v>2</v>
      </c>
      <c r="M798" s="92">
        <f t="shared" si="20"/>
        <v>31</v>
      </c>
      <c r="N798" s="18" t="s">
        <v>2662</v>
      </c>
      <c r="O798" s="1" t="s">
        <v>114</v>
      </c>
    </row>
    <row r="799" ht="22.5" hidden="1" spans="1:15">
      <c r="A799" s="17"/>
      <c r="B799" s="18" t="s">
        <v>68</v>
      </c>
      <c r="C799" s="430" t="s">
        <v>2041</v>
      </c>
      <c r="D799" s="208" t="s">
        <v>2855</v>
      </c>
      <c r="E799" s="208" t="s">
        <v>2856</v>
      </c>
      <c r="F799" s="208" t="s">
        <v>175</v>
      </c>
      <c r="G799" s="443" t="s">
        <v>2857</v>
      </c>
      <c r="H799" s="209" t="s">
        <v>2858</v>
      </c>
      <c r="I799" s="223" t="s">
        <v>3034</v>
      </c>
      <c r="J799" s="64">
        <v>28</v>
      </c>
      <c r="K799" s="481">
        <v>1</v>
      </c>
      <c r="L799" s="18">
        <v>1</v>
      </c>
      <c r="M799" s="18">
        <f t="shared" si="20"/>
        <v>30</v>
      </c>
      <c r="N799" s="18" t="s">
        <v>2662</v>
      </c>
      <c r="O799" s="1" t="s">
        <v>114</v>
      </c>
    </row>
    <row r="800" ht="22.5" hidden="1" spans="1:14">
      <c r="A800" s="17">
        <v>442</v>
      </c>
      <c r="B800" s="18" t="s">
        <v>76</v>
      </c>
      <c r="C800" s="430" t="s">
        <v>682</v>
      </c>
      <c r="D800" s="442" t="s">
        <v>682</v>
      </c>
      <c r="E800" s="442" t="s">
        <v>2389</v>
      </c>
      <c r="F800" s="442" t="s">
        <v>1267</v>
      </c>
      <c r="G800" s="443" t="s">
        <v>1489</v>
      </c>
      <c r="H800" s="773" t="s">
        <v>1490</v>
      </c>
      <c r="I800" s="223" t="s">
        <v>3034</v>
      </c>
      <c r="J800" s="64">
        <v>28</v>
      </c>
      <c r="K800" s="481">
        <v>1</v>
      </c>
      <c r="L800" s="18">
        <v>2</v>
      </c>
      <c r="M800" s="92">
        <f t="shared" si="20"/>
        <v>31</v>
      </c>
      <c r="N800" s="18" t="s">
        <v>2662</v>
      </c>
    </row>
    <row r="801" ht="22.5" hidden="1" spans="1:14">
      <c r="A801" s="17"/>
      <c r="B801" s="18" t="s">
        <v>76</v>
      </c>
      <c r="C801" s="430" t="s">
        <v>3036</v>
      </c>
      <c r="D801" s="442" t="s">
        <v>2671</v>
      </c>
      <c r="E801" s="442" t="s">
        <v>2672</v>
      </c>
      <c r="F801" s="442" t="s">
        <v>518</v>
      </c>
      <c r="G801" s="443" t="s">
        <v>2673</v>
      </c>
      <c r="H801" s="443" t="s">
        <v>2674</v>
      </c>
      <c r="I801" s="223" t="s">
        <v>3034</v>
      </c>
      <c r="J801" s="64">
        <v>28</v>
      </c>
      <c r="K801" s="481">
        <v>1</v>
      </c>
      <c r="L801" s="18">
        <v>2</v>
      </c>
      <c r="M801" s="18">
        <f t="shared" si="20"/>
        <v>31</v>
      </c>
      <c r="N801" s="18" t="s">
        <v>2662</v>
      </c>
    </row>
    <row r="802" ht="22.5" hidden="1" spans="1:14">
      <c r="A802" s="17"/>
      <c r="B802" s="18" t="s">
        <v>309</v>
      </c>
      <c r="C802" s="430" t="s">
        <v>2656</v>
      </c>
      <c r="D802" s="298" t="s">
        <v>2657</v>
      </c>
      <c r="E802" s="298" t="s">
        <v>2658</v>
      </c>
      <c r="F802" s="298" t="s">
        <v>2659</v>
      </c>
      <c r="G802" s="208" t="s">
        <v>2660</v>
      </c>
      <c r="H802" s="431">
        <v>9787562481379</v>
      </c>
      <c r="I802" s="223" t="s">
        <v>3034</v>
      </c>
      <c r="J802" s="64">
        <v>28</v>
      </c>
      <c r="K802" s="481">
        <v>1</v>
      </c>
      <c r="L802" s="18">
        <v>2</v>
      </c>
      <c r="M802" s="18">
        <f t="shared" si="20"/>
        <v>31</v>
      </c>
      <c r="N802" s="18" t="s">
        <v>2662</v>
      </c>
    </row>
    <row r="803" ht="22.5" hidden="1" spans="1:14">
      <c r="A803" s="17">
        <v>422</v>
      </c>
      <c r="B803" s="18" t="s">
        <v>44</v>
      </c>
      <c r="C803" s="430" t="s">
        <v>102</v>
      </c>
      <c r="D803" s="442" t="s">
        <v>2910</v>
      </c>
      <c r="E803" s="442" t="s">
        <v>878</v>
      </c>
      <c r="F803" s="442" t="s">
        <v>15</v>
      </c>
      <c r="G803" s="443" t="s">
        <v>2911</v>
      </c>
      <c r="H803" s="773" t="s">
        <v>880</v>
      </c>
      <c r="I803" s="223" t="s">
        <v>3037</v>
      </c>
      <c r="J803" s="64">
        <v>57</v>
      </c>
      <c r="K803" s="481">
        <v>1</v>
      </c>
      <c r="L803" s="18">
        <v>1</v>
      </c>
      <c r="M803" s="92">
        <f t="shared" si="20"/>
        <v>59</v>
      </c>
      <c r="N803" s="18" t="s">
        <v>2662</v>
      </c>
    </row>
    <row r="804" ht="22.5" hidden="1" spans="1:14">
      <c r="A804" s="17">
        <v>603</v>
      </c>
      <c r="B804" s="18" t="s">
        <v>59</v>
      </c>
      <c r="C804" s="430" t="s">
        <v>3038</v>
      </c>
      <c r="D804" s="208" t="s">
        <v>567</v>
      </c>
      <c r="E804" s="208" t="s">
        <v>3039</v>
      </c>
      <c r="F804" s="270" t="s">
        <v>148</v>
      </c>
      <c r="G804" s="209" t="s">
        <v>3040</v>
      </c>
      <c r="H804" s="210" t="s">
        <v>3041</v>
      </c>
      <c r="I804" s="223" t="s">
        <v>3037</v>
      </c>
      <c r="J804" s="64">
        <v>57</v>
      </c>
      <c r="K804" s="481">
        <v>1</v>
      </c>
      <c r="L804" s="18">
        <v>2</v>
      </c>
      <c r="M804" s="92">
        <f t="shared" ref="M804:M821" si="21">L804+K804+J804</f>
        <v>60</v>
      </c>
      <c r="N804" s="18" t="s">
        <v>2662</v>
      </c>
    </row>
    <row r="805" ht="22.5" hidden="1" spans="1:14">
      <c r="A805" s="17">
        <v>575</v>
      </c>
      <c r="B805" s="18" t="s">
        <v>68</v>
      </c>
      <c r="C805" s="430" t="s">
        <v>3042</v>
      </c>
      <c r="D805" s="208" t="s">
        <v>2738</v>
      </c>
      <c r="E805" s="208" t="s">
        <v>2739</v>
      </c>
      <c r="F805" s="208" t="s">
        <v>175</v>
      </c>
      <c r="G805" s="445" t="s">
        <v>3043</v>
      </c>
      <c r="H805" s="209" t="s">
        <v>3044</v>
      </c>
      <c r="I805" s="223" t="s">
        <v>3037</v>
      </c>
      <c r="J805" s="64">
        <v>57</v>
      </c>
      <c r="K805" s="457">
        <v>2</v>
      </c>
      <c r="L805" s="18">
        <v>2</v>
      </c>
      <c r="M805" s="92">
        <f t="shared" si="21"/>
        <v>61</v>
      </c>
      <c r="N805" s="18" t="s">
        <v>2662</v>
      </c>
    </row>
    <row r="806" ht="22.5" hidden="1" spans="1:14">
      <c r="A806" s="17">
        <v>615</v>
      </c>
      <c r="B806" s="18" t="s">
        <v>68</v>
      </c>
      <c r="C806" s="430" t="s">
        <v>2708</v>
      </c>
      <c r="D806" s="298" t="s">
        <v>2709</v>
      </c>
      <c r="E806" s="298" t="s">
        <v>2710</v>
      </c>
      <c r="F806" s="298" t="s">
        <v>175</v>
      </c>
      <c r="G806" s="444" t="s">
        <v>2711</v>
      </c>
      <c r="H806" s="209" t="s">
        <v>2712</v>
      </c>
      <c r="I806" s="223" t="s">
        <v>3037</v>
      </c>
      <c r="J806" s="64">
        <v>57</v>
      </c>
      <c r="K806" s="458">
        <v>2</v>
      </c>
      <c r="L806" s="18">
        <v>2</v>
      </c>
      <c r="M806" s="92">
        <f t="shared" si="21"/>
        <v>61</v>
      </c>
      <c r="N806" s="18" t="s">
        <v>2662</v>
      </c>
    </row>
    <row r="807" ht="22.5" hidden="1" spans="1:14">
      <c r="A807" s="17">
        <v>615</v>
      </c>
      <c r="B807" s="18" t="s">
        <v>68</v>
      </c>
      <c r="C807" s="430" t="s">
        <v>2708</v>
      </c>
      <c r="D807" s="298" t="s">
        <v>2709</v>
      </c>
      <c r="E807" s="298" t="s">
        <v>2710</v>
      </c>
      <c r="F807" s="298" t="s">
        <v>175</v>
      </c>
      <c r="G807" s="444" t="s">
        <v>2711</v>
      </c>
      <c r="H807" s="209" t="s">
        <v>2712</v>
      </c>
      <c r="I807" s="223" t="s">
        <v>3045</v>
      </c>
      <c r="J807" s="64">
        <v>23</v>
      </c>
      <c r="K807" s="458">
        <v>2</v>
      </c>
      <c r="L807" s="18">
        <v>1</v>
      </c>
      <c r="M807" s="92">
        <f t="shared" si="21"/>
        <v>26</v>
      </c>
      <c r="N807" s="18" t="s">
        <v>2662</v>
      </c>
    </row>
    <row r="808" s="4" customFormat="1" hidden="1" spans="1:14">
      <c r="A808" s="62"/>
      <c r="B808" s="103"/>
      <c r="C808" s="465" t="s">
        <v>3046</v>
      </c>
      <c r="D808" s="204" t="s">
        <v>3047</v>
      </c>
      <c r="E808" s="204" t="s">
        <v>3048</v>
      </c>
      <c r="F808" s="486" t="s">
        <v>2735</v>
      </c>
      <c r="G808" s="486" t="s">
        <v>2735</v>
      </c>
      <c r="H808" s="486" t="s">
        <v>2735</v>
      </c>
      <c r="I808" s="204" t="s">
        <v>3045</v>
      </c>
      <c r="J808" s="84"/>
      <c r="K808" s="482"/>
      <c r="L808" s="103"/>
      <c r="M808" s="18"/>
      <c r="N808" s="103" t="s">
        <v>2662</v>
      </c>
    </row>
    <row r="809" ht="22.5" hidden="1" spans="1:14">
      <c r="A809" s="17">
        <v>599</v>
      </c>
      <c r="B809" s="18" t="s">
        <v>59</v>
      </c>
      <c r="C809" s="430" t="s">
        <v>3049</v>
      </c>
      <c r="D809" s="208" t="s">
        <v>2999</v>
      </c>
      <c r="E809" s="208" t="s">
        <v>3000</v>
      </c>
      <c r="F809" s="270" t="s">
        <v>63</v>
      </c>
      <c r="G809" s="209" t="s">
        <v>2979</v>
      </c>
      <c r="H809" s="210" t="s">
        <v>3001</v>
      </c>
      <c r="I809" s="223" t="s">
        <v>3045</v>
      </c>
      <c r="J809" s="64">
        <v>23</v>
      </c>
      <c r="K809" s="481">
        <v>1</v>
      </c>
      <c r="L809" s="18">
        <v>2</v>
      </c>
      <c r="M809" s="92">
        <f t="shared" si="21"/>
        <v>26</v>
      </c>
      <c r="N809" s="18" t="s">
        <v>2662</v>
      </c>
    </row>
    <row r="810" hidden="1" spans="1:14">
      <c r="A810" s="17">
        <v>416</v>
      </c>
      <c r="B810" s="18" t="s">
        <v>44</v>
      </c>
      <c r="C810" s="430" t="s">
        <v>3050</v>
      </c>
      <c r="D810" s="208" t="s">
        <v>2788</v>
      </c>
      <c r="E810" s="208" t="s">
        <v>2789</v>
      </c>
      <c r="F810" s="270" t="s">
        <v>175</v>
      </c>
      <c r="G810" s="209" t="s">
        <v>2181</v>
      </c>
      <c r="H810" s="210" t="s">
        <v>2790</v>
      </c>
      <c r="I810" s="223" t="s">
        <v>3045</v>
      </c>
      <c r="J810" s="64">
        <v>23</v>
      </c>
      <c r="K810" s="481">
        <v>1</v>
      </c>
      <c r="L810" s="18">
        <v>2</v>
      </c>
      <c r="M810" s="92">
        <f t="shared" si="21"/>
        <v>26</v>
      </c>
      <c r="N810" s="18" t="s">
        <v>2662</v>
      </c>
    </row>
    <row r="811" hidden="1" spans="1:14">
      <c r="A811" s="17">
        <v>422</v>
      </c>
      <c r="B811" s="18" t="s">
        <v>44</v>
      </c>
      <c r="C811" s="430" t="s">
        <v>101</v>
      </c>
      <c r="D811" s="442" t="s">
        <v>2910</v>
      </c>
      <c r="E811" s="442" t="s">
        <v>878</v>
      </c>
      <c r="F811" s="442" t="s">
        <v>15</v>
      </c>
      <c r="G811" s="443" t="s">
        <v>2911</v>
      </c>
      <c r="H811" s="773" t="s">
        <v>880</v>
      </c>
      <c r="I811" s="223" t="s">
        <v>3045</v>
      </c>
      <c r="J811" s="64">
        <v>23</v>
      </c>
      <c r="K811" s="481">
        <v>1</v>
      </c>
      <c r="L811" s="18">
        <v>2</v>
      </c>
      <c r="M811" s="92">
        <f t="shared" si="21"/>
        <v>26</v>
      </c>
      <c r="N811" s="18" t="s">
        <v>2662</v>
      </c>
    </row>
    <row r="812" ht="22.5" hidden="1" spans="1:14">
      <c r="A812" s="17">
        <v>441</v>
      </c>
      <c r="B812" s="18" t="s">
        <v>76</v>
      </c>
      <c r="C812" s="430" t="s">
        <v>3051</v>
      </c>
      <c r="D812" s="208" t="s">
        <v>3052</v>
      </c>
      <c r="E812" s="208" t="s">
        <v>3053</v>
      </c>
      <c r="F812" s="270" t="s">
        <v>80</v>
      </c>
      <c r="G812" s="209" t="s">
        <v>3054</v>
      </c>
      <c r="H812" s="210" t="s">
        <v>3055</v>
      </c>
      <c r="I812" s="223" t="s">
        <v>3056</v>
      </c>
      <c r="J812" s="64">
        <v>31</v>
      </c>
      <c r="K812" s="496">
        <v>1</v>
      </c>
      <c r="L812" s="18">
        <v>2</v>
      </c>
      <c r="M812" s="92">
        <f t="shared" si="21"/>
        <v>34</v>
      </c>
      <c r="N812" s="18" t="s">
        <v>2662</v>
      </c>
    </row>
    <row r="813" ht="22.5" hidden="1" spans="1:14">
      <c r="A813" s="17">
        <v>436</v>
      </c>
      <c r="B813" s="18" t="s">
        <v>76</v>
      </c>
      <c r="C813" s="430" t="s">
        <v>3057</v>
      </c>
      <c r="D813" s="208" t="s">
        <v>2762</v>
      </c>
      <c r="E813" s="208" t="s">
        <v>2763</v>
      </c>
      <c r="F813" s="270" t="s">
        <v>996</v>
      </c>
      <c r="G813" s="209" t="s">
        <v>2764</v>
      </c>
      <c r="H813" s="210" t="s">
        <v>2765</v>
      </c>
      <c r="I813" s="223" t="s">
        <v>3056</v>
      </c>
      <c r="J813" s="64">
        <v>31</v>
      </c>
      <c r="K813" s="497">
        <v>1</v>
      </c>
      <c r="L813" s="18">
        <v>2</v>
      </c>
      <c r="M813" s="92">
        <f t="shared" si="21"/>
        <v>34</v>
      </c>
      <c r="N813" s="18" t="s">
        <v>2662</v>
      </c>
    </row>
    <row r="814" ht="22.5" hidden="1" spans="1:14">
      <c r="A814" s="17">
        <v>422</v>
      </c>
      <c r="B814" s="18" t="s">
        <v>44</v>
      </c>
      <c r="C814" s="430" t="s">
        <v>102</v>
      </c>
      <c r="D814" s="442" t="s">
        <v>2910</v>
      </c>
      <c r="E814" s="442" t="s">
        <v>878</v>
      </c>
      <c r="F814" s="442" t="s">
        <v>15</v>
      </c>
      <c r="G814" s="443" t="s">
        <v>2911</v>
      </c>
      <c r="H814" s="773" t="s">
        <v>880</v>
      </c>
      <c r="I814" s="223" t="s">
        <v>3056</v>
      </c>
      <c r="J814" s="64">
        <v>31</v>
      </c>
      <c r="K814" s="481">
        <v>1</v>
      </c>
      <c r="L814" s="18">
        <v>1</v>
      </c>
      <c r="M814" s="92">
        <f t="shared" si="21"/>
        <v>33</v>
      </c>
      <c r="N814" s="18" t="s">
        <v>2662</v>
      </c>
    </row>
    <row r="815" ht="22.5" hidden="1" spans="1:14">
      <c r="A815" s="17">
        <v>602</v>
      </c>
      <c r="B815" s="18" t="s">
        <v>59</v>
      </c>
      <c r="C815" s="430" t="s">
        <v>2751</v>
      </c>
      <c r="D815" s="208" t="s">
        <v>3058</v>
      </c>
      <c r="E815" s="208" t="s">
        <v>2355</v>
      </c>
      <c r="F815" s="270" t="s">
        <v>63</v>
      </c>
      <c r="G815" s="209" t="s">
        <v>3059</v>
      </c>
      <c r="H815" s="210" t="s">
        <v>3060</v>
      </c>
      <c r="I815" s="223" t="s">
        <v>3056</v>
      </c>
      <c r="J815" s="64">
        <v>31</v>
      </c>
      <c r="K815" s="481">
        <v>1</v>
      </c>
      <c r="L815" s="18">
        <v>2</v>
      </c>
      <c r="M815" s="92">
        <f t="shared" si="21"/>
        <v>34</v>
      </c>
      <c r="N815" s="18" t="s">
        <v>2662</v>
      </c>
    </row>
    <row r="816" ht="22.5" hidden="1" spans="1:14">
      <c r="A816" s="17">
        <v>622</v>
      </c>
      <c r="B816" s="18" t="s">
        <v>68</v>
      </c>
      <c r="C816" s="430" t="s">
        <v>537</v>
      </c>
      <c r="D816" s="208" t="s">
        <v>3061</v>
      </c>
      <c r="E816" s="208" t="s">
        <v>3048</v>
      </c>
      <c r="F816" s="270" t="s">
        <v>175</v>
      </c>
      <c r="G816" s="209" t="s">
        <v>3062</v>
      </c>
      <c r="H816" s="210" t="s">
        <v>3063</v>
      </c>
      <c r="I816" s="223" t="s">
        <v>3064</v>
      </c>
      <c r="J816" s="64">
        <v>36</v>
      </c>
      <c r="K816" s="481">
        <v>1</v>
      </c>
      <c r="L816" s="18">
        <v>2</v>
      </c>
      <c r="M816" s="92">
        <f t="shared" si="21"/>
        <v>39</v>
      </c>
      <c r="N816" s="18" t="s">
        <v>2662</v>
      </c>
    </row>
    <row r="817" ht="22.5" hidden="1" spans="1:14">
      <c r="A817" s="17">
        <v>598</v>
      </c>
      <c r="B817" s="18" t="s">
        <v>59</v>
      </c>
      <c r="C817" s="430" t="s">
        <v>2675</v>
      </c>
      <c r="D817" s="208" t="s">
        <v>3002</v>
      </c>
      <c r="E817" s="208" t="s">
        <v>3003</v>
      </c>
      <c r="F817" s="270" t="s">
        <v>63</v>
      </c>
      <c r="G817" s="209" t="s">
        <v>3004</v>
      </c>
      <c r="H817" s="210" t="s">
        <v>3005</v>
      </c>
      <c r="I817" s="223" t="s">
        <v>3064</v>
      </c>
      <c r="J817" s="64">
        <v>36</v>
      </c>
      <c r="K817" s="481">
        <v>1</v>
      </c>
      <c r="L817" s="18">
        <v>2</v>
      </c>
      <c r="M817" s="92">
        <f t="shared" si="21"/>
        <v>39</v>
      </c>
      <c r="N817" s="18" t="s">
        <v>2662</v>
      </c>
    </row>
    <row r="818" ht="45" hidden="1" spans="1:14">
      <c r="A818" s="17">
        <v>608</v>
      </c>
      <c r="B818" s="18" t="s">
        <v>59</v>
      </c>
      <c r="C818" s="430" t="s">
        <v>3065</v>
      </c>
      <c r="D818" s="208" t="s">
        <v>3066</v>
      </c>
      <c r="E818" s="208" t="s">
        <v>3067</v>
      </c>
      <c r="F818" s="270" t="s">
        <v>2297</v>
      </c>
      <c r="G818" s="209" t="s">
        <v>3068</v>
      </c>
      <c r="H818" s="210" t="s">
        <v>3069</v>
      </c>
      <c r="I818" s="223" t="s">
        <v>3064</v>
      </c>
      <c r="J818" s="64">
        <v>36</v>
      </c>
      <c r="K818" s="481">
        <v>1</v>
      </c>
      <c r="L818" s="18">
        <v>2</v>
      </c>
      <c r="M818" s="92">
        <f t="shared" si="21"/>
        <v>39</v>
      </c>
      <c r="N818" s="18" t="s">
        <v>2662</v>
      </c>
    </row>
    <row r="819" ht="22.5" hidden="1" spans="1:14">
      <c r="A819" s="17">
        <v>437</v>
      </c>
      <c r="B819" s="18" t="s">
        <v>76</v>
      </c>
      <c r="C819" s="430" t="s">
        <v>316</v>
      </c>
      <c r="D819" s="208" t="s">
        <v>3070</v>
      </c>
      <c r="E819" s="208" t="s">
        <v>3071</v>
      </c>
      <c r="F819" s="208" t="s">
        <v>136</v>
      </c>
      <c r="G819" s="209" t="s">
        <v>2775</v>
      </c>
      <c r="H819" s="210" t="s">
        <v>3072</v>
      </c>
      <c r="I819" s="223" t="s">
        <v>3064</v>
      </c>
      <c r="J819" s="64">
        <v>36</v>
      </c>
      <c r="K819" s="481">
        <v>1</v>
      </c>
      <c r="L819" s="18">
        <v>2</v>
      </c>
      <c r="M819" s="92">
        <f t="shared" si="21"/>
        <v>39</v>
      </c>
      <c r="N819" s="18" t="s">
        <v>2662</v>
      </c>
    </row>
    <row r="820" ht="22.5" hidden="1" spans="1:14">
      <c r="A820" s="17"/>
      <c r="B820" s="18" t="s">
        <v>76</v>
      </c>
      <c r="C820" s="430" t="s">
        <v>3073</v>
      </c>
      <c r="D820" s="208" t="s">
        <v>3074</v>
      </c>
      <c r="E820" s="208" t="s">
        <v>3075</v>
      </c>
      <c r="F820" s="270" t="s">
        <v>3076</v>
      </c>
      <c r="G820" s="209" t="s">
        <v>3043</v>
      </c>
      <c r="H820" s="210" t="s">
        <v>3077</v>
      </c>
      <c r="I820" s="223" t="s">
        <v>3064</v>
      </c>
      <c r="J820" s="64">
        <v>36</v>
      </c>
      <c r="K820" s="481">
        <v>1</v>
      </c>
      <c r="L820" s="18">
        <v>2</v>
      </c>
      <c r="M820" s="92">
        <f t="shared" si="21"/>
        <v>39</v>
      </c>
      <c r="N820" s="18" t="s">
        <v>2662</v>
      </c>
    </row>
    <row r="821" ht="22.5" hidden="1" spans="1:14">
      <c r="A821" s="18"/>
      <c r="B821" s="18" t="s">
        <v>76</v>
      </c>
      <c r="C821" s="487" t="s">
        <v>3078</v>
      </c>
      <c r="D821" s="488" t="s">
        <v>3079</v>
      </c>
      <c r="E821" s="488" t="s">
        <v>3080</v>
      </c>
      <c r="F821" s="488" t="s">
        <v>63</v>
      </c>
      <c r="G821" s="488" t="s">
        <v>3081</v>
      </c>
      <c r="H821" s="774" t="s">
        <v>3082</v>
      </c>
      <c r="I821" s="104" t="s">
        <v>3083</v>
      </c>
      <c r="J821" s="64">
        <v>495</v>
      </c>
      <c r="K821" s="64">
        <v>3</v>
      </c>
      <c r="L821" s="64">
        <v>5</v>
      </c>
      <c r="M821" s="92">
        <f t="shared" si="21"/>
        <v>503</v>
      </c>
      <c r="N821" s="18" t="s">
        <v>3084</v>
      </c>
    </row>
    <row r="822" s="4" customFormat="1" hidden="1" spans="1:14">
      <c r="A822" s="103"/>
      <c r="B822" s="103"/>
      <c r="C822" s="489" t="s">
        <v>3085</v>
      </c>
      <c r="D822" s="490" t="s">
        <v>3086</v>
      </c>
      <c r="E822" s="490"/>
      <c r="F822" s="490"/>
      <c r="G822" s="490"/>
      <c r="H822" s="490"/>
      <c r="I822" s="84" t="s">
        <v>3087</v>
      </c>
      <c r="J822" s="84"/>
      <c r="K822" s="84"/>
      <c r="L822" s="84"/>
      <c r="M822" s="103"/>
      <c r="N822" s="103" t="s">
        <v>3084</v>
      </c>
    </row>
    <row r="823" s="4" customFormat="1" hidden="1" spans="1:14">
      <c r="A823" s="103"/>
      <c r="B823" s="103"/>
      <c r="C823" s="491" t="s">
        <v>3088</v>
      </c>
      <c r="D823" s="490" t="s">
        <v>3089</v>
      </c>
      <c r="E823" s="490"/>
      <c r="F823" s="490"/>
      <c r="G823" s="490"/>
      <c r="H823" s="490"/>
      <c r="I823" s="498" t="s">
        <v>3087</v>
      </c>
      <c r="J823" s="84"/>
      <c r="K823" s="84"/>
      <c r="L823" s="84"/>
      <c r="M823" s="103"/>
      <c r="N823" s="103" t="s">
        <v>3084</v>
      </c>
    </row>
    <row r="824" s="4" customFormat="1" hidden="1" spans="1:14">
      <c r="A824" s="103"/>
      <c r="B824" s="103"/>
      <c r="C824" s="489" t="s">
        <v>3090</v>
      </c>
      <c r="D824" s="490" t="s">
        <v>3086</v>
      </c>
      <c r="E824" s="490"/>
      <c r="F824" s="490"/>
      <c r="G824" s="490"/>
      <c r="H824" s="490"/>
      <c r="I824" s="84" t="s">
        <v>3087</v>
      </c>
      <c r="J824" s="84"/>
      <c r="K824" s="84"/>
      <c r="L824" s="84"/>
      <c r="M824" s="103"/>
      <c r="N824" s="103" t="s">
        <v>3084</v>
      </c>
    </row>
    <row r="825" ht="22.5" hidden="1" spans="1:14">
      <c r="A825" s="18">
        <v>163</v>
      </c>
      <c r="B825" s="18" t="s">
        <v>59</v>
      </c>
      <c r="C825" s="487" t="s">
        <v>3091</v>
      </c>
      <c r="D825" s="488" t="s">
        <v>3092</v>
      </c>
      <c r="E825" s="488" t="s">
        <v>3093</v>
      </c>
      <c r="F825" s="488" t="s">
        <v>3094</v>
      </c>
      <c r="G825" s="488" t="s">
        <v>3095</v>
      </c>
      <c r="H825" s="774" t="s">
        <v>3096</v>
      </c>
      <c r="I825" s="104" t="s">
        <v>3087</v>
      </c>
      <c r="J825" s="64">
        <v>164</v>
      </c>
      <c r="K825" s="64">
        <v>1</v>
      </c>
      <c r="L825" s="64">
        <v>3</v>
      </c>
      <c r="M825" s="92">
        <f>L825+K825+J825</f>
        <v>168</v>
      </c>
      <c r="N825" s="18" t="s">
        <v>3084</v>
      </c>
    </row>
    <row r="826" ht="22.5" hidden="1" spans="1:14">
      <c r="A826" s="18">
        <v>168</v>
      </c>
      <c r="B826" s="18" t="s">
        <v>68</v>
      </c>
      <c r="C826" s="487" t="s">
        <v>3097</v>
      </c>
      <c r="D826" s="488" t="s">
        <v>3097</v>
      </c>
      <c r="E826" s="488" t="s">
        <v>3098</v>
      </c>
      <c r="F826" s="488" t="s">
        <v>1527</v>
      </c>
      <c r="G826" s="488" t="s">
        <v>3099</v>
      </c>
      <c r="H826" s="774" t="s">
        <v>3100</v>
      </c>
      <c r="I826" s="104" t="s">
        <v>3101</v>
      </c>
      <c r="J826" s="64">
        <v>224</v>
      </c>
      <c r="K826" s="64">
        <v>1</v>
      </c>
      <c r="L826" s="64">
        <v>3</v>
      </c>
      <c r="M826" s="92">
        <f>L826+K826+J826</f>
        <v>228</v>
      </c>
      <c r="N826" s="18" t="s">
        <v>3084</v>
      </c>
    </row>
    <row r="827" s="4" customFormat="1" ht="33.75" hidden="1" spans="1:14">
      <c r="A827" s="103"/>
      <c r="B827" s="103"/>
      <c r="C827" s="489" t="s">
        <v>3102</v>
      </c>
      <c r="D827" s="490" t="s">
        <v>3086</v>
      </c>
      <c r="E827" s="490"/>
      <c r="F827" s="490"/>
      <c r="G827" s="490"/>
      <c r="H827" s="490"/>
      <c r="I827" s="84" t="s">
        <v>3103</v>
      </c>
      <c r="J827" s="84"/>
      <c r="K827" s="84"/>
      <c r="L827" s="84"/>
      <c r="M827" s="103"/>
      <c r="N827" s="103" t="s">
        <v>3084</v>
      </c>
    </row>
    <row r="828" ht="33.75" hidden="1" spans="1:14">
      <c r="A828" s="492">
        <v>154</v>
      </c>
      <c r="B828" s="18" t="s">
        <v>59</v>
      </c>
      <c r="C828" s="487" t="s">
        <v>3104</v>
      </c>
      <c r="D828" s="488" t="s">
        <v>3105</v>
      </c>
      <c r="E828" s="488" t="s">
        <v>3106</v>
      </c>
      <c r="F828" s="488" t="s">
        <v>63</v>
      </c>
      <c r="G828" s="488" t="s">
        <v>3107</v>
      </c>
      <c r="H828" s="488" t="s">
        <v>2426</v>
      </c>
      <c r="I828" s="104" t="s">
        <v>3103</v>
      </c>
      <c r="J828" s="64">
        <v>72</v>
      </c>
      <c r="K828" s="64">
        <v>1</v>
      </c>
      <c r="L828" s="64">
        <v>2</v>
      </c>
      <c r="M828" s="92">
        <f>L828+K828+J828</f>
        <v>75</v>
      </c>
      <c r="N828" s="18" t="s">
        <v>3084</v>
      </c>
    </row>
    <row r="829" s="4" customFormat="1" ht="33.75" hidden="1" spans="1:14">
      <c r="A829" s="103"/>
      <c r="B829" s="103"/>
      <c r="C829" s="489" t="s">
        <v>3108</v>
      </c>
      <c r="D829" s="490" t="s">
        <v>3086</v>
      </c>
      <c r="E829" s="490"/>
      <c r="F829" s="490"/>
      <c r="G829" s="490"/>
      <c r="H829" s="490"/>
      <c r="I829" s="84" t="s">
        <v>3103</v>
      </c>
      <c r="J829" s="84"/>
      <c r="K829" s="84"/>
      <c r="L829" s="84"/>
      <c r="M829" s="103"/>
      <c r="N829" s="103" t="s">
        <v>3084</v>
      </c>
    </row>
    <row r="830" s="4" customFormat="1" hidden="1" spans="1:14">
      <c r="A830" s="103"/>
      <c r="B830" s="103"/>
      <c r="C830" s="489" t="s">
        <v>3109</v>
      </c>
      <c r="D830" s="490" t="s">
        <v>3086</v>
      </c>
      <c r="E830" s="490"/>
      <c r="F830" s="490"/>
      <c r="G830" s="490"/>
      <c r="H830" s="490"/>
      <c r="I830" s="84" t="s">
        <v>3110</v>
      </c>
      <c r="J830" s="84"/>
      <c r="K830" s="84"/>
      <c r="L830" s="84"/>
      <c r="M830" s="103"/>
      <c r="N830" s="103" t="s">
        <v>3084</v>
      </c>
    </row>
    <row r="831" s="4" customFormat="1" hidden="1" spans="1:14">
      <c r="A831" s="103"/>
      <c r="B831" s="103"/>
      <c r="C831" s="489" t="s">
        <v>3111</v>
      </c>
      <c r="D831" s="490" t="s">
        <v>3086</v>
      </c>
      <c r="E831" s="490"/>
      <c r="F831" s="490"/>
      <c r="G831" s="490"/>
      <c r="H831" s="490"/>
      <c r="I831" s="84" t="s">
        <v>3110</v>
      </c>
      <c r="J831" s="84"/>
      <c r="K831" s="84"/>
      <c r="L831" s="84"/>
      <c r="M831" s="103"/>
      <c r="N831" s="103" t="s">
        <v>3084</v>
      </c>
    </row>
    <row r="832" hidden="1" spans="1:14">
      <c r="A832" s="18">
        <v>169</v>
      </c>
      <c r="B832" s="18" t="s">
        <v>68</v>
      </c>
      <c r="C832" s="487" t="s">
        <v>3112</v>
      </c>
      <c r="D832" s="488" t="s">
        <v>3113</v>
      </c>
      <c r="E832" s="488" t="s">
        <v>3114</v>
      </c>
      <c r="F832" s="488" t="s">
        <v>3115</v>
      </c>
      <c r="G832" s="488" t="s">
        <v>3116</v>
      </c>
      <c r="H832" s="774" t="s">
        <v>3117</v>
      </c>
      <c r="I832" s="104" t="s">
        <v>3110</v>
      </c>
      <c r="J832" s="64">
        <v>33</v>
      </c>
      <c r="K832" s="64">
        <v>1</v>
      </c>
      <c r="L832" s="64">
        <v>2</v>
      </c>
      <c r="M832" s="92">
        <f>L832+K832+J832</f>
        <v>36</v>
      </c>
      <c r="N832" s="18" t="s">
        <v>3084</v>
      </c>
    </row>
    <row r="833" ht="22.5" hidden="1" spans="1:14">
      <c r="A833" s="18">
        <v>59</v>
      </c>
      <c r="B833" s="18" t="s">
        <v>76</v>
      </c>
      <c r="C833" s="487" t="s">
        <v>3118</v>
      </c>
      <c r="D833" s="499" t="s">
        <v>3119</v>
      </c>
      <c r="E833" s="423" t="s">
        <v>3120</v>
      </c>
      <c r="F833" s="423" t="s">
        <v>136</v>
      </c>
      <c r="G833" s="500">
        <v>43556</v>
      </c>
      <c r="H833" s="775" t="s">
        <v>3121</v>
      </c>
      <c r="I833" s="104" t="s">
        <v>3110</v>
      </c>
      <c r="J833" s="64">
        <v>33</v>
      </c>
      <c r="K833" s="64">
        <v>1</v>
      </c>
      <c r="L833" s="64">
        <v>2</v>
      </c>
      <c r="M833" s="92">
        <f>L833+K833+J833</f>
        <v>36</v>
      </c>
      <c r="N833" s="18" t="s">
        <v>3084</v>
      </c>
    </row>
    <row r="834" s="4" customFormat="1" hidden="1" spans="1:14">
      <c r="A834" s="103"/>
      <c r="B834" s="103"/>
      <c r="C834" s="489" t="s">
        <v>3122</v>
      </c>
      <c r="D834" s="490" t="s">
        <v>3086</v>
      </c>
      <c r="E834" s="490"/>
      <c r="F834" s="490"/>
      <c r="G834" s="490"/>
      <c r="H834" s="490"/>
      <c r="I834" s="84" t="s">
        <v>3123</v>
      </c>
      <c r="J834" s="84"/>
      <c r="K834" s="84"/>
      <c r="L834" s="84"/>
      <c r="M834" s="103"/>
      <c r="N834" s="103" t="s">
        <v>3084</v>
      </c>
    </row>
    <row r="835" s="4" customFormat="1" hidden="1" spans="1:14">
      <c r="A835" s="103"/>
      <c r="B835" s="103"/>
      <c r="C835" s="489" t="s">
        <v>3124</v>
      </c>
      <c r="D835" s="490" t="s">
        <v>3086</v>
      </c>
      <c r="E835" s="490"/>
      <c r="F835" s="490"/>
      <c r="G835" s="490"/>
      <c r="H835" s="490"/>
      <c r="I835" s="84" t="s">
        <v>3123</v>
      </c>
      <c r="J835" s="84"/>
      <c r="K835" s="84"/>
      <c r="L835" s="84"/>
      <c r="M835" s="103"/>
      <c r="N835" s="103" t="s">
        <v>3084</v>
      </c>
    </row>
    <row r="836" s="4" customFormat="1" hidden="1" spans="1:14">
      <c r="A836" s="103"/>
      <c r="B836" s="103"/>
      <c r="C836" s="489" t="s">
        <v>3125</v>
      </c>
      <c r="D836" s="490" t="s">
        <v>3089</v>
      </c>
      <c r="E836" s="490"/>
      <c r="F836" s="490"/>
      <c r="G836" s="490"/>
      <c r="H836" s="490"/>
      <c r="I836" s="84" t="s">
        <v>3123</v>
      </c>
      <c r="J836" s="84"/>
      <c r="K836" s="84"/>
      <c r="L836" s="84"/>
      <c r="M836" s="103"/>
      <c r="N836" s="103" t="s">
        <v>3084</v>
      </c>
    </row>
    <row r="837" s="4" customFormat="1" ht="22.5" hidden="1" spans="1:14">
      <c r="A837" s="103"/>
      <c r="B837" s="103"/>
      <c r="C837" s="489" t="s">
        <v>3126</v>
      </c>
      <c r="D837" s="490" t="s">
        <v>3086</v>
      </c>
      <c r="E837" s="84"/>
      <c r="F837" s="501"/>
      <c r="G837" s="86"/>
      <c r="H837" s="502"/>
      <c r="I837" s="84" t="s">
        <v>3127</v>
      </c>
      <c r="J837" s="84"/>
      <c r="K837" s="84"/>
      <c r="L837" s="84"/>
      <c r="M837" s="103"/>
      <c r="N837" s="103" t="s">
        <v>3084</v>
      </c>
    </row>
    <row r="838" ht="22.5" hidden="1" spans="1:14">
      <c r="A838" s="18">
        <v>153</v>
      </c>
      <c r="B838" s="18" t="s">
        <v>59</v>
      </c>
      <c r="C838" s="487" t="s">
        <v>3128</v>
      </c>
      <c r="D838" s="488" t="s">
        <v>3129</v>
      </c>
      <c r="E838" s="488" t="s">
        <v>3130</v>
      </c>
      <c r="F838" s="488" t="s">
        <v>3094</v>
      </c>
      <c r="G838" s="488">
        <v>2020.07</v>
      </c>
      <c r="H838" s="488" t="s">
        <v>3131</v>
      </c>
      <c r="I838" s="104" t="s">
        <v>3127</v>
      </c>
      <c r="J838" s="64">
        <v>65</v>
      </c>
      <c r="K838" s="64">
        <v>1</v>
      </c>
      <c r="L838" s="64">
        <v>2</v>
      </c>
      <c r="M838" s="92">
        <f>L838+K838+J838</f>
        <v>68</v>
      </c>
      <c r="N838" s="18" t="s">
        <v>3084</v>
      </c>
    </row>
    <row r="839" ht="22.5" hidden="1" spans="1:14">
      <c r="A839" s="18">
        <v>155</v>
      </c>
      <c r="B839" s="18" t="s">
        <v>59</v>
      </c>
      <c r="C839" s="503" t="s">
        <v>3132</v>
      </c>
      <c r="D839" s="488" t="s">
        <v>3133</v>
      </c>
      <c r="E839" s="488" t="s">
        <v>1549</v>
      </c>
      <c r="F839" s="488" t="s">
        <v>63</v>
      </c>
      <c r="G839" s="504">
        <v>43405</v>
      </c>
      <c r="H839" s="774" t="s">
        <v>3134</v>
      </c>
      <c r="I839" s="532" t="s">
        <v>3127</v>
      </c>
      <c r="J839" s="64">
        <v>65</v>
      </c>
      <c r="K839" s="64">
        <v>1</v>
      </c>
      <c r="L839" s="64">
        <v>2</v>
      </c>
      <c r="M839" s="92">
        <f>L839+K839+J839</f>
        <v>68</v>
      </c>
      <c r="N839" s="18" t="s">
        <v>3084</v>
      </c>
    </row>
    <row r="840" ht="22.5" hidden="1" spans="1:14">
      <c r="A840" s="492">
        <v>154</v>
      </c>
      <c r="B840" s="18" t="s">
        <v>59</v>
      </c>
      <c r="C840" s="505"/>
      <c r="D840" s="488" t="s">
        <v>3105</v>
      </c>
      <c r="E840" s="488" t="s">
        <v>3106</v>
      </c>
      <c r="F840" s="488" t="s">
        <v>63</v>
      </c>
      <c r="G840" s="488" t="s">
        <v>3107</v>
      </c>
      <c r="H840" s="488" t="s">
        <v>2426</v>
      </c>
      <c r="I840" s="533"/>
      <c r="J840" s="64">
        <v>65</v>
      </c>
      <c r="K840" s="64">
        <v>1</v>
      </c>
      <c r="L840" s="64">
        <v>2</v>
      </c>
      <c r="M840" s="92">
        <f>L840+K840+J840</f>
        <v>68</v>
      </c>
      <c r="N840" s="18" t="s">
        <v>3084</v>
      </c>
    </row>
    <row r="841" s="4" customFormat="1" hidden="1" spans="1:14">
      <c r="A841" s="103"/>
      <c r="B841" s="103"/>
      <c r="C841" s="489" t="s">
        <v>3135</v>
      </c>
      <c r="D841" s="506" t="s">
        <v>3086</v>
      </c>
      <c r="E841" s="84"/>
      <c r="F841" s="501"/>
      <c r="G841" s="86"/>
      <c r="H841" s="502"/>
      <c r="I841" s="84" t="s">
        <v>3136</v>
      </c>
      <c r="J841" s="84"/>
      <c r="K841" s="84"/>
      <c r="L841" s="84"/>
      <c r="M841" s="103"/>
      <c r="N841" s="103" t="s">
        <v>3084</v>
      </c>
    </row>
    <row r="842" s="4" customFormat="1" hidden="1" spans="1:14">
      <c r="A842" s="103"/>
      <c r="B842" s="103"/>
      <c r="C842" s="489" t="s">
        <v>3137</v>
      </c>
      <c r="D842" s="506" t="s">
        <v>3086</v>
      </c>
      <c r="E842" s="84"/>
      <c r="F842" s="501"/>
      <c r="G842" s="86"/>
      <c r="H842" s="502"/>
      <c r="I842" s="84" t="s">
        <v>3136</v>
      </c>
      <c r="J842" s="84"/>
      <c r="K842" s="84"/>
      <c r="L842" s="84"/>
      <c r="M842" s="103"/>
      <c r="N842" s="103" t="s">
        <v>3084</v>
      </c>
    </row>
    <row r="843" ht="22.5" hidden="1" spans="1:14">
      <c r="A843" s="492">
        <v>154</v>
      </c>
      <c r="B843" s="18" t="s">
        <v>59</v>
      </c>
      <c r="C843" s="487" t="s">
        <v>3138</v>
      </c>
      <c r="D843" s="488" t="s">
        <v>3105</v>
      </c>
      <c r="E843" s="488" t="s">
        <v>3106</v>
      </c>
      <c r="F843" s="488" t="s">
        <v>63</v>
      </c>
      <c r="G843" s="488" t="s">
        <v>3107</v>
      </c>
      <c r="H843" s="488" t="s">
        <v>2426</v>
      </c>
      <c r="I843" s="104" t="s">
        <v>3136</v>
      </c>
      <c r="J843" s="64">
        <v>37</v>
      </c>
      <c r="K843" s="64">
        <v>1</v>
      </c>
      <c r="L843" s="64">
        <v>2</v>
      </c>
      <c r="M843" s="92">
        <f>L843+K843+J843</f>
        <v>40</v>
      </c>
      <c r="N843" s="18" t="s">
        <v>3084</v>
      </c>
    </row>
    <row r="844" ht="22.5" hidden="1" spans="1:14">
      <c r="A844" s="18">
        <v>142</v>
      </c>
      <c r="B844" s="18" t="s">
        <v>44</v>
      </c>
      <c r="C844" s="487" t="s">
        <v>404</v>
      </c>
      <c r="D844" s="488" t="s">
        <v>3139</v>
      </c>
      <c r="E844" s="488" t="s">
        <v>3140</v>
      </c>
      <c r="F844" s="488" t="s">
        <v>161</v>
      </c>
      <c r="G844" s="488">
        <v>2017.11</v>
      </c>
      <c r="H844" s="774" t="s">
        <v>3141</v>
      </c>
      <c r="I844" s="104" t="s">
        <v>3136</v>
      </c>
      <c r="J844" s="64">
        <v>37</v>
      </c>
      <c r="K844" s="64">
        <v>1</v>
      </c>
      <c r="L844" s="64">
        <v>2</v>
      </c>
      <c r="M844" s="92">
        <f>L844+K844+J844</f>
        <v>40</v>
      </c>
      <c r="N844" s="18" t="s">
        <v>3084</v>
      </c>
    </row>
    <row r="845" s="4" customFormat="1" ht="22.5" hidden="1" spans="1:14">
      <c r="A845" s="103"/>
      <c r="B845" s="103"/>
      <c r="C845" s="489" t="s">
        <v>3142</v>
      </c>
      <c r="D845" s="506" t="s">
        <v>3086</v>
      </c>
      <c r="E845" s="84"/>
      <c r="F845" s="501"/>
      <c r="G845" s="86"/>
      <c r="H845" s="502"/>
      <c r="I845" s="84" t="s">
        <v>3143</v>
      </c>
      <c r="J845" s="84"/>
      <c r="K845" s="84"/>
      <c r="L845" s="84"/>
      <c r="M845" s="103"/>
      <c r="N845" s="103" t="s">
        <v>3084</v>
      </c>
    </row>
    <row r="846" s="4" customFormat="1" ht="22.5" hidden="1" spans="1:14">
      <c r="A846" s="103"/>
      <c r="B846" s="103"/>
      <c r="C846" s="489" t="s">
        <v>3144</v>
      </c>
      <c r="D846" s="506" t="s">
        <v>3086</v>
      </c>
      <c r="E846" s="84"/>
      <c r="F846" s="501"/>
      <c r="G846" s="86"/>
      <c r="H846" s="502"/>
      <c r="I846" s="84" t="s">
        <v>3143</v>
      </c>
      <c r="J846" s="84"/>
      <c r="K846" s="84"/>
      <c r="L846" s="84"/>
      <c r="M846" s="103"/>
      <c r="N846" s="103" t="s">
        <v>3084</v>
      </c>
    </row>
    <row r="847" s="4" customFormat="1" ht="22.5" hidden="1" spans="1:14">
      <c r="A847" s="103"/>
      <c r="B847" s="103"/>
      <c r="C847" s="489" t="s">
        <v>3145</v>
      </c>
      <c r="D847" s="506" t="s">
        <v>3089</v>
      </c>
      <c r="E847" s="84"/>
      <c r="F847" s="501"/>
      <c r="G847" s="86"/>
      <c r="H847" s="502"/>
      <c r="I847" s="84" t="s">
        <v>3143</v>
      </c>
      <c r="J847" s="84"/>
      <c r="K847" s="84"/>
      <c r="L847" s="84"/>
      <c r="M847" s="103"/>
      <c r="N847" s="103" t="s">
        <v>3084</v>
      </c>
    </row>
    <row r="848" s="4" customFormat="1" ht="22.5" hidden="1" spans="1:14">
      <c r="A848" s="103"/>
      <c r="B848" s="103"/>
      <c r="C848" s="489" t="s">
        <v>3146</v>
      </c>
      <c r="D848" s="506" t="s">
        <v>3086</v>
      </c>
      <c r="E848" s="84"/>
      <c r="F848" s="501"/>
      <c r="G848" s="86"/>
      <c r="H848" s="502"/>
      <c r="I848" s="84" t="s">
        <v>3143</v>
      </c>
      <c r="J848" s="84"/>
      <c r="K848" s="84"/>
      <c r="L848" s="84"/>
      <c r="M848" s="103"/>
      <c r="N848" s="103" t="s">
        <v>3084</v>
      </c>
    </row>
    <row r="849" ht="22.5" hidden="1" spans="1:14">
      <c r="A849" s="18">
        <v>160</v>
      </c>
      <c r="B849" s="18" t="s">
        <v>68</v>
      </c>
      <c r="C849" s="487" t="s">
        <v>3147</v>
      </c>
      <c r="D849" s="488" t="s">
        <v>3148</v>
      </c>
      <c r="E849" s="488" t="s">
        <v>3149</v>
      </c>
      <c r="F849" s="488" t="s">
        <v>175</v>
      </c>
      <c r="G849" s="488" t="s">
        <v>3150</v>
      </c>
      <c r="H849" s="774" t="s">
        <v>3151</v>
      </c>
      <c r="I849" s="104" t="s">
        <v>3143</v>
      </c>
      <c r="J849" s="64">
        <v>102</v>
      </c>
      <c r="K849" s="64">
        <v>2</v>
      </c>
      <c r="L849" s="64">
        <v>3</v>
      </c>
      <c r="M849" s="92">
        <f>L849+K849+J849</f>
        <v>107</v>
      </c>
      <c r="N849" s="18" t="s">
        <v>3084</v>
      </c>
    </row>
    <row r="850" s="4" customFormat="1" ht="56.25" hidden="1" spans="1:14">
      <c r="A850" s="103"/>
      <c r="B850" s="103"/>
      <c r="C850" s="489" t="s">
        <v>3152</v>
      </c>
      <c r="D850" s="490" t="s">
        <v>3153</v>
      </c>
      <c r="E850" s="506"/>
      <c r="F850" s="506" t="s">
        <v>3086</v>
      </c>
      <c r="G850" s="506"/>
      <c r="H850" s="506"/>
      <c r="I850" s="84" t="s">
        <v>3154</v>
      </c>
      <c r="J850" s="84">
        <v>0</v>
      </c>
      <c r="K850" s="84"/>
      <c r="L850" s="84"/>
      <c r="M850" s="103"/>
      <c r="N850" s="103" t="s">
        <v>3084</v>
      </c>
    </row>
    <row r="851" s="4" customFormat="1" ht="56.25" hidden="1" spans="1:14">
      <c r="A851" s="103"/>
      <c r="B851" s="103"/>
      <c r="C851" s="489" t="s">
        <v>3155</v>
      </c>
      <c r="D851" s="506" t="s">
        <v>3086</v>
      </c>
      <c r="E851" s="84"/>
      <c r="F851" s="501"/>
      <c r="G851" s="86"/>
      <c r="H851" s="502"/>
      <c r="I851" s="84" t="s">
        <v>3154</v>
      </c>
      <c r="J851" s="84"/>
      <c r="K851" s="84"/>
      <c r="L851" s="84"/>
      <c r="M851" s="103"/>
      <c r="N851" s="103" t="s">
        <v>3084</v>
      </c>
    </row>
    <row r="852" s="4" customFormat="1" ht="56.25" hidden="1" spans="1:14">
      <c r="A852" s="103"/>
      <c r="B852" s="103"/>
      <c r="C852" s="489" t="s">
        <v>3156</v>
      </c>
      <c r="D852" s="506" t="s">
        <v>3089</v>
      </c>
      <c r="E852" s="84"/>
      <c r="F852" s="501"/>
      <c r="G852" s="86"/>
      <c r="H852" s="502"/>
      <c r="I852" s="84" t="s">
        <v>3154</v>
      </c>
      <c r="J852" s="84"/>
      <c r="K852" s="84"/>
      <c r="L852" s="84"/>
      <c r="M852" s="103"/>
      <c r="N852" s="103" t="s">
        <v>3084</v>
      </c>
    </row>
    <row r="853" s="4" customFormat="1" ht="56.25" hidden="1" spans="1:14">
      <c r="A853" s="103"/>
      <c r="B853" s="103"/>
      <c r="C853" s="489" t="s">
        <v>3157</v>
      </c>
      <c r="D853" s="506" t="s">
        <v>3086</v>
      </c>
      <c r="E853" s="84"/>
      <c r="F853" s="501"/>
      <c r="G853" s="86"/>
      <c r="H853" s="502"/>
      <c r="I853" s="84" t="s">
        <v>3154</v>
      </c>
      <c r="J853" s="84"/>
      <c r="K853" s="84"/>
      <c r="L853" s="84"/>
      <c r="M853" s="103"/>
      <c r="N853" s="103" t="s">
        <v>3084</v>
      </c>
    </row>
    <row r="854" s="4" customFormat="1" hidden="1" spans="1:14">
      <c r="A854" s="103"/>
      <c r="B854" s="103"/>
      <c r="C854" s="489" t="s">
        <v>3158</v>
      </c>
      <c r="D854" s="506" t="s">
        <v>3159</v>
      </c>
      <c r="E854" s="84"/>
      <c r="F854" s="501"/>
      <c r="G854" s="86"/>
      <c r="H854" s="502"/>
      <c r="I854" s="84" t="s">
        <v>3160</v>
      </c>
      <c r="J854" s="84"/>
      <c r="K854" s="84"/>
      <c r="L854" s="84"/>
      <c r="M854" s="103"/>
      <c r="N854" s="103" t="s">
        <v>3084</v>
      </c>
    </row>
    <row r="855" s="4" customFormat="1" hidden="1" spans="1:14">
      <c r="A855" s="103"/>
      <c r="B855" s="103"/>
      <c r="C855" s="489" t="s">
        <v>3161</v>
      </c>
      <c r="D855" s="506" t="s">
        <v>3086</v>
      </c>
      <c r="E855" s="490"/>
      <c r="F855" s="490"/>
      <c r="G855" s="507"/>
      <c r="H855" s="490"/>
      <c r="I855" s="84" t="s">
        <v>3160</v>
      </c>
      <c r="J855" s="84"/>
      <c r="K855" s="84"/>
      <c r="L855" s="84"/>
      <c r="M855" s="103"/>
      <c r="N855" s="103" t="s">
        <v>3084</v>
      </c>
    </row>
    <row r="856" s="4" customFormat="1" hidden="1" spans="1:14">
      <c r="A856" s="103"/>
      <c r="B856" s="103"/>
      <c r="C856" s="489" t="s">
        <v>3162</v>
      </c>
      <c r="D856" s="506" t="s">
        <v>3086</v>
      </c>
      <c r="E856" s="508"/>
      <c r="F856" s="509"/>
      <c r="G856" s="510"/>
      <c r="H856" s="511"/>
      <c r="I856" s="84" t="s">
        <v>3160</v>
      </c>
      <c r="J856" s="84"/>
      <c r="K856" s="84"/>
      <c r="L856" s="84"/>
      <c r="M856" s="103"/>
      <c r="N856" s="103" t="s">
        <v>3084</v>
      </c>
    </row>
    <row r="857" s="4" customFormat="1" ht="22.5" hidden="1" spans="1:14">
      <c r="A857" s="103"/>
      <c r="B857" s="103"/>
      <c r="C857" s="491" t="s">
        <v>2465</v>
      </c>
      <c r="D857" s="490" t="s">
        <v>3163</v>
      </c>
      <c r="E857" s="490" t="s">
        <v>3164</v>
      </c>
      <c r="F857" s="506" t="s">
        <v>3086</v>
      </c>
      <c r="G857" s="506" t="s">
        <v>3086</v>
      </c>
      <c r="H857" s="506" t="s">
        <v>3086</v>
      </c>
      <c r="I857" s="498" t="s">
        <v>3165</v>
      </c>
      <c r="J857" s="84"/>
      <c r="K857" s="84"/>
      <c r="L857" s="84"/>
      <c r="M857" s="103"/>
      <c r="N857" s="103" t="s">
        <v>3084</v>
      </c>
    </row>
    <row r="858" s="4" customFormat="1" hidden="1" spans="1:14">
      <c r="A858" s="103"/>
      <c r="B858" s="103"/>
      <c r="C858" s="512"/>
      <c r="D858" s="490" t="s">
        <v>509</v>
      </c>
      <c r="E858" s="490" t="s">
        <v>510</v>
      </c>
      <c r="F858" s="506" t="s">
        <v>3086</v>
      </c>
      <c r="G858" s="506" t="s">
        <v>3086</v>
      </c>
      <c r="H858" s="506" t="s">
        <v>3086</v>
      </c>
      <c r="I858" s="534"/>
      <c r="J858" s="84"/>
      <c r="K858" s="84"/>
      <c r="L858" s="84"/>
      <c r="M858" s="103"/>
      <c r="N858" s="103" t="s">
        <v>3084</v>
      </c>
    </row>
    <row r="859" s="4" customFormat="1" hidden="1" spans="1:14">
      <c r="A859" s="103"/>
      <c r="B859" s="103"/>
      <c r="C859" s="512"/>
      <c r="D859" s="490" t="s">
        <v>2466</v>
      </c>
      <c r="E859" s="490" t="s">
        <v>510</v>
      </c>
      <c r="F859" s="506" t="s">
        <v>3086</v>
      </c>
      <c r="G859" s="506" t="s">
        <v>3086</v>
      </c>
      <c r="H859" s="506" t="s">
        <v>3086</v>
      </c>
      <c r="I859" s="534"/>
      <c r="J859" s="84"/>
      <c r="K859" s="84"/>
      <c r="L859" s="84"/>
      <c r="M859" s="103"/>
      <c r="N859" s="103" t="s">
        <v>3084</v>
      </c>
    </row>
    <row r="860" s="4" customFormat="1" hidden="1" spans="1:14">
      <c r="A860" s="103"/>
      <c r="B860" s="103"/>
      <c r="C860" s="513"/>
      <c r="D860" s="490" t="s">
        <v>2471</v>
      </c>
      <c r="E860" s="490" t="s">
        <v>510</v>
      </c>
      <c r="F860" s="506" t="s">
        <v>3086</v>
      </c>
      <c r="G860" s="506" t="s">
        <v>3086</v>
      </c>
      <c r="H860" s="506" t="s">
        <v>3086</v>
      </c>
      <c r="I860" s="535"/>
      <c r="J860" s="84"/>
      <c r="K860" s="84"/>
      <c r="L860" s="84"/>
      <c r="M860" s="103"/>
      <c r="N860" s="103" t="s">
        <v>3084</v>
      </c>
    </row>
    <row r="861" s="4" customFormat="1" hidden="1" spans="1:14">
      <c r="A861" s="103"/>
      <c r="B861" s="103"/>
      <c r="C861" s="512" t="s">
        <v>3166</v>
      </c>
      <c r="D861" s="490" t="s">
        <v>3167</v>
      </c>
      <c r="E861" s="490" t="s">
        <v>3168</v>
      </c>
      <c r="F861" s="506" t="s">
        <v>3086</v>
      </c>
      <c r="G861" s="506" t="s">
        <v>3086</v>
      </c>
      <c r="H861" s="506" t="s">
        <v>3086</v>
      </c>
      <c r="I861" s="534" t="s">
        <v>3165</v>
      </c>
      <c r="J861" s="84"/>
      <c r="K861" s="84"/>
      <c r="L861" s="84"/>
      <c r="M861" s="103"/>
      <c r="N861" s="103" t="s">
        <v>3084</v>
      </c>
    </row>
    <row r="862" s="4" customFormat="1" hidden="1" spans="1:14">
      <c r="A862" s="103"/>
      <c r="B862" s="103"/>
      <c r="C862" s="513"/>
      <c r="D862" s="490" t="s">
        <v>3169</v>
      </c>
      <c r="E862" s="490" t="s">
        <v>3170</v>
      </c>
      <c r="F862" s="506" t="s">
        <v>3086</v>
      </c>
      <c r="G862" s="506" t="s">
        <v>3086</v>
      </c>
      <c r="H862" s="506" t="s">
        <v>3086</v>
      </c>
      <c r="I862" s="535"/>
      <c r="J862" s="84"/>
      <c r="K862" s="84"/>
      <c r="L862" s="84"/>
      <c r="M862" s="103"/>
      <c r="N862" s="103" t="s">
        <v>3084</v>
      </c>
    </row>
    <row r="863" s="4" customFormat="1" ht="56.25" hidden="1" spans="1:14">
      <c r="A863" s="103"/>
      <c r="B863" s="103"/>
      <c r="C863" s="489" t="s">
        <v>3171</v>
      </c>
      <c r="D863" s="490" t="s">
        <v>3172</v>
      </c>
      <c r="E863" s="490" t="s">
        <v>3173</v>
      </c>
      <c r="F863" s="506" t="s">
        <v>3086</v>
      </c>
      <c r="G863" s="506" t="s">
        <v>3086</v>
      </c>
      <c r="H863" s="506" t="s">
        <v>3086</v>
      </c>
      <c r="I863" s="84" t="s">
        <v>3165</v>
      </c>
      <c r="J863" s="84"/>
      <c r="K863" s="84"/>
      <c r="L863" s="84"/>
      <c r="M863" s="103"/>
      <c r="N863" s="103" t="s">
        <v>3084</v>
      </c>
    </row>
    <row r="864" s="4" customFormat="1" ht="78.75" hidden="1" spans="1:14">
      <c r="A864" s="103"/>
      <c r="B864" s="103"/>
      <c r="C864" s="514" t="s">
        <v>324</v>
      </c>
      <c r="D864" s="506" t="s">
        <v>3086</v>
      </c>
      <c r="E864" s="490"/>
      <c r="F864" s="490"/>
      <c r="G864" s="515"/>
      <c r="H864" s="490"/>
      <c r="I864" s="84" t="s">
        <v>3174</v>
      </c>
      <c r="J864" s="84"/>
      <c r="K864" s="84"/>
      <c r="L864" s="84"/>
      <c r="M864" s="103"/>
      <c r="N864" s="103" t="s">
        <v>3084</v>
      </c>
    </row>
    <row r="865" s="4" customFormat="1" ht="33.75" hidden="1" spans="1:14">
      <c r="A865" s="103"/>
      <c r="B865" s="103"/>
      <c r="C865" s="489" t="s">
        <v>3161</v>
      </c>
      <c r="D865" s="506" t="s">
        <v>3086</v>
      </c>
      <c r="E865" s="490"/>
      <c r="F865" s="490"/>
      <c r="G865" s="507"/>
      <c r="H865" s="490"/>
      <c r="I865" s="84" t="s">
        <v>3175</v>
      </c>
      <c r="J865" s="84"/>
      <c r="K865" s="84"/>
      <c r="L865" s="84"/>
      <c r="M865" s="103"/>
      <c r="N865" s="103" t="s">
        <v>3084</v>
      </c>
    </row>
    <row r="866" s="4" customFormat="1" ht="33.75" hidden="1" spans="1:14">
      <c r="A866" s="103"/>
      <c r="B866" s="103"/>
      <c r="C866" s="514" t="s">
        <v>3176</v>
      </c>
      <c r="D866" s="506" t="s">
        <v>3086</v>
      </c>
      <c r="E866" s="490"/>
      <c r="F866" s="490"/>
      <c r="G866" s="490"/>
      <c r="H866" s="490"/>
      <c r="I866" s="84" t="s">
        <v>3177</v>
      </c>
      <c r="J866" s="84"/>
      <c r="K866" s="84"/>
      <c r="L866" s="84"/>
      <c r="M866" s="103"/>
      <c r="N866" s="103" t="s">
        <v>3084</v>
      </c>
    </row>
    <row r="867" s="4" customFormat="1" hidden="1" spans="1:14">
      <c r="A867" s="103"/>
      <c r="B867" s="103"/>
      <c r="C867" s="489" t="s">
        <v>3178</v>
      </c>
      <c r="D867" s="490" t="s">
        <v>3179</v>
      </c>
      <c r="E867" s="490" t="s">
        <v>3180</v>
      </c>
      <c r="F867" s="506" t="s">
        <v>3086</v>
      </c>
      <c r="G867" s="506" t="s">
        <v>3086</v>
      </c>
      <c r="H867" s="506" t="s">
        <v>3086</v>
      </c>
      <c r="I867" s="84" t="s">
        <v>3181</v>
      </c>
      <c r="J867" s="84"/>
      <c r="K867" s="84"/>
      <c r="L867" s="84"/>
      <c r="M867" s="103"/>
      <c r="N867" s="103" t="s">
        <v>3084</v>
      </c>
    </row>
    <row r="868" ht="22.5" hidden="1" spans="1:14">
      <c r="A868" s="18"/>
      <c r="B868" s="18" t="s">
        <v>76</v>
      </c>
      <c r="C868" s="487" t="s">
        <v>3182</v>
      </c>
      <c r="D868" s="488" t="s">
        <v>3079</v>
      </c>
      <c r="E868" s="488" t="s">
        <v>3080</v>
      </c>
      <c r="F868" s="488" t="s">
        <v>63</v>
      </c>
      <c r="G868" s="488" t="s">
        <v>3081</v>
      </c>
      <c r="H868" s="774" t="s">
        <v>3082</v>
      </c>
      <c r="I868" s="104" t="s">
        <v>3183</v>
      </c>
      <c r="J868" s="64">
        <v>28</v>
      </c>
      <c r="K868" s="64">
        <v>1</v>
      </c>
      <c r="L868" s="64">
        <v>2</v>
      </c>
      <c r="M868" s="92">
        <f>L868+K868+J868</f>
        <v>31</v>
      </c>
      <c r="N868" s="18" t="s">
        <v>3084</v>
      </c>
    </row>
    <row r="869" s="1" customFormat="1" hidden="1" spans="1:14">
      <c r="A869" s="46"/>
      <c r="B869" s="46" t="s">
        <v>76</v>
      </c>
      <c r="C869" s="516" t="s">
        <v>3184</v>
      </c>
      <c r="D869" s="428" t="s">
        <v>3185</v>
      </c>
      <c r="E869" s="428" t="s">
        <v>3186</v>
      </c>
      <c r="F869" s="428" t="s">
        <v>3187</v>
      </c>
      <c r="G869" s="517">
        <v>43617</v>
      </c>
      <c r="H869" s="770" t="s">
        <v>3188</v>
      </c>
      <c r="I869" s="104" t="s">
        <v>3183</v>
      </c>
      <c r="J869" s="64">
        <v>28</v>
      </c>
      <c r="K869" s="64">
        <v>1</v>
      </c>
      <c r="L869" s="64">
        <v>2</v>
      </c>
      <c r="M869" s="46">
        <f>L869+K869+J869</f>
        <v>31</v>
      </c>
      <c r="N869" s="46" t="s">
        <v>3084</v>
      </c>
    </row>
    <row r="870" ht="33.75" hidden="1" spans="1:14">
      <c r="A870" s="18">
        <v>60</v>
      </c>
      <c r="B870" s="18" t="s">
        <v>76</v>
      </c>
      <c r="C870" s="487" t="s">
        <v>3189</v>
      </c>
      <c r="D870" s="488" t="s">
        <v>3190</v>
      </c>
      <c r="E870" s="488" t="s">
        <v>3191</v>
      </c>
      <c r="F870" s="488" t="s">
        <v>1267</v>
      </c>
      <c r="G870" s="518">
        <v>43466</v>
      </c>
      <c r="H870" s="488" t="s">
        <v>3192</v>
      </c>
      <c r="I870" s="104" t="s">
        <v>3183</v>
      </c>
      <c r="J870" s="64">
        <v>28</v>
      </c>
      <c r="K870" s="64">
        <v>1</v>
      </c>
      <c r="L870" s="64">
        <v>2</v>
      </c>
      <c r="M870" s="92">
        <f>L870+K870+J870</f>
        <v>31</v>
      </c>
      <c r="N870" s="18" t="s">
        <v>3084</v>
      </c>
    </row>
    <row r="871" s="4" customFormat="1" hidden="1" spans="1:14">
      <c r="A871" s="103"/>
      <c r="B871" s="103"/>
      <c r="C871" s="489" t="s">
        <v>3193</v>
      </c>
      <c r="D871" s="490" t="s">
        <v>3194</v>
      </c>
      <c r="E871" s="490" t="s">
        <v>2735</v>
      </c>
      <c r="F871" s="490" t="s">
        <v>2735</v>
      </c>
      <c r="G871" s="490" t="s">
        <v>2735</v>
      </c>
      <c r="H871" s="490" t="s">
        <v>2735</v>
      </c>
      <c r="I871" s="84" t="s">
        <v>3183</v>
      </c>
      <c r="J871" s="84"/>
      <c r="K871" s="84"/>
      <c r="L871" s="84"/>
      <c r="M871" s="103"/>
      <c r="N871" s="103" t="s">
        <v>3084</v>
      </c>
    </row>
    <row r="872" hidden="1" spans="1:14">
      <c r="A872" s="18">
        <v>159</v>
      </c>
      <c r="B872" s="18" t="s">
        <v>68</v>
      </c>
      <c r="C872" s="487" t="s">
        <v>3195</v>
      </c>
      <c r="D872" s="488" t="s">
        <v>3196</v>
      </c>
      <c r="E872" s="488" t="s">
        <v>2864</v>
      </c>
      <c r="F872" s="488" t="s">
        <v>2794</v>
      </c>
      <c r="G872" s="518">
        <v>43862</v>
      </c>
      <c r="H872" s="488" t="s">
        <v>2866</v>
      </c>
      <c r="I872" s="104" t="s">
        <v>3197</v>
      </c>
      <c r="J872" s="64">
        <v>24</v>
      </c>
      <c r="K872" s="64">
        <v>1</v>
      </c>
      <c r="L872" s="64">
        <v>2</v>
      </c>
      <c r="M872" s="92">
        <f t="shared" ref="M872:M880" si="22">L872+K872+J872</f>
        <v>27</v>
      </c>
      <c r="N872" s="18" t="s">
        <v>3084</v>
      </c>
    </row>
    <row r="873" ht="22.5" hidden="1" spans="1:14">
      <c r="A873" s="18">
        <v>137</v>
      </c>
      <c r="B873" s="18" t="s">
        <v>309</v>
      </c>
      <c r="C873" s="487" t="s">
        <v>3198</v>
      </c>
      <c r="D873" s="488" t="s">
        <v>2466</v>
      </c>
      <c r="E873" s="488" t="s">
        <v>3199</v>
      </c>
      <c r="F873" s="488" t="s">
        <v>56</v>
      </c>
      <c r="G873" s="518">
        <v>43040</v>
      </c>
      <c r="H873" s="488" t="s">
        <v>2468</v>
      </c>
      <c r="I873" s="104" t="s">
        <v>3197</v>
      </c>
      <c r="J873" s="64">
        <v>24</v>
      </c>
      <c r="K873" s="64">
        <v>1</v>
      </c>
      <c r="L873" s="64">
        <v>2</v>
      </c>
      <c r="M873" s="92">
        <f t="shared" si="22"/>
        <v>27</v>
      </c>
      <c r="N873" s="18" t="s">
        <v>3084</v>
      </c>
    </row>
    <row r="874" ht="22.5" hidden="1" spans="1:14">
      <c r="A874" s="18">
        <v>222</v>
      </c>
      <c r="B874" s="18" t="s">
        <v>59</v>
      </c>
      <c r="C874" s="487" t="s">
        <v>3200</v>
      </c>
      <c r="D874" s="488" t="s">
        <v>3201</v>
      </c>
      <c r="E874" s="488" t="s">
        <v>3202</v>
      </c>
      <c r="F874" s="488" t="s">
        <v>3203</v>
      </c>
      <c r="G874" s="488" t="s">
        <v>3204</v>
      </c>
      <c r="H874" s="488" t="s">
        <v>3205</v>
      </c>
      <c r="I874" s="104" t="s">
        <v>3197</v>
      </c>
      <c r="J874" s="64">
        <v>24</v>
      </c>
      <c r="K874" s="64">
        <v>1</v>
      </c>
      <c r="L874" s="64">
        <v>2</v>
      </c>
      <c r="M874" s="92">
        <f t="shared" si="22"/>
        <v>27</v>
      </c>
      <c r="N874" s="18" t="s">
        <v>3084</v>
      </c>
    </row>
    <row r="875" s="3" customFormat="1" ht="22.5" hidden="1" spans="1:14">
      <c r="A875" s="46">
        <v>172</v>
      </c>
      <c r="B875" s="18" t="s">
        <v>68</v>
      </c>
      <c r="C875" s="516" t="s">
        <v>3206</v>
      </c>
      <c r="D875" s="519" t="s">
        <v>630</v>
      </c>
      <c r="E875" s="519" t="s">
        <v>631</v>
      </c>
      <c r="F875" s="520" t="s">
        <v>175</v>
      </c>
      <c r="G875" s="521" t="s">
        <v>632</v>
      </c>
      <c r="H875" s="522" t="s">
        <v>633</v>
      </c>
      <c r="I875" s="104" t="s">
        <v>3197</v>
      </c>
      <c r="J875" s="64">
        <v>24</v>
      </c>
      <c r="K875" s="64">
        <v>1</v>
      </c>
      <c r="L875" s="64">
        <v>2</v>
      </c>
      <c r="M875" s="100">
        <f t="shared" si="22"/>
        <v>27</v>
      </c>
      <c r="N875" s="46" t="s">
        <v>3084</v>
      </c>
    </row>
    <row r="876" hidden="1" spans="1:14">
      <c r="A876" s="18">
        <v>138</v>
      </c>
      <c r="B876" s="18" t="s">
        <v>44</v>
      </c>
      <c r="C876" s="487" t="s">
        <v>427</v>
      </c>
      <c r="D876" s="488" t="s">
        <v>428</v>
      </c>
      <c r="E876" s="488" t="s">
        <v>3207</v>
      </c>
      <c r="F876" s="488" t="s">
        <v>430</v>
      </c>
      <c r="G876" s="488" t="s">
        <v>3208</v>
      </c>
      <c r="H876" s="488" t="s">
        <v>431</v>
      </c>
      <c r="I876" s="104" t="s">
        <v>3209</v>
      </c>
      <c r="J876" s="64">
        <v>30</v>
      </c>
      <c r="K876" s="64">
        <v>1</v>
      </c>
      <c r="L876" s="64">
        <v>2</v>
      </c>
      <c r="M876" s="92">
        <f t="shared" si="22"/>
        <v>33</v>
      </c>
      <c r="N876" s="18" t="s">
        <v>3084</v>
      </c>
    </row>
    <row r="877" ht="22.5" hidden="1" spans="1:14">
      <c r="A877" s="18">
        <v>61</v>
      </c>
      <c r="B877" s="18" t="s">
        <v>76</v>
      </c>
      <c r="C877" s="487" t="s">
        <v>3210</v>
      </c>
      <c r="D877" s="488" t="s">
        <v>3211</v>
      </c>
      <c r="E877" s="488" t="s">
        <v>3212</v>
      </c>
      <c r="F877" s="488" t="s">
        <v>342</v>
      </c>
      <c r="G877" s="488" t="s">
        <v>3213</v>
      </c>
      <c r="H877" s="488" t="s">
        <v>3214</v>
      </c>
      <c r="I877" s="104" t="s">
        <v>3209</v>
      </c>
      <c r="J877" s="64">
        <v>30</v>
      </c>
      <c r="K877" s="64">
        <v>1</v>
      </c>
      <c r="L877" s="64">
        <v>2</v>
      </c>
      <c r="M877" s="92">
        <f t="shared" si="22"/>
        <v>33</v>
      </c>
      <c r="N877" s="18" t="s">
        <v>3084</v>
      </c>
    </row>
    <row r="878" ht="33.75" hidden="1" spans="1:15">
      <c r="A878" s="18">
        <v>171</v>
      </c>
      <c r="B878" s="18" t="s">
        <v>68</v>
      </c>
      <c r="C878" s="487" t="s">
        <v>3215</v>
      </c>
      <c r="D878" s="488" t="s">
        <v>3167</v>
      </c>
      <c r="E878" s="488" t="s">
        <v>3216</v>
      </c>
      <c r="F878" s="488" t="s">
        <v>2794</v>
      </c>
      <c r="G878" s="488" t="s">
        <v>105</v>
      </c>
      <c r="H878" s="488" t="s">
        <v>2796</v>
      </c>
      <c r="I878" s="104" t="s">
        <v>3209</v>
      </c>
      <c r="J878" s="64">
        <v>30</v>
      </c>
      <c r="K878" s="64">
        <v>1</v>
      </c>
      <c r="L878" s="64">
        <v>2</v>
      </c>
      <c r="M878" s="92">
        <f t="shared" si="22"/>
        <v>33</v>
      </c>
      <c r="N878" s="18" t="s">
        <v>3084</v>
      </c>
      <c r="O878" s="1" t="s">
        <v>114</v>
      </c>
    </row>
    <row r="879" ht="22.5" hidden="1" spans="1:14">
      <c r="A879" s="18">
        <v>141</v>
      </c>
      <c r="B879" s="18" t="s">
        <v>44</v>
      </c>
      <c r="C879" s="487" t="s">
        <v>3217</v>
      </c>
      <c r="D879" s="488" t="s">
        <v>3218</v>
      </c>
      <c r="E879" s="488" t="s">
        <v>3219</v>
      </c>
      <c r="F879" s="488" t="s">
        <v>15</v>
      </c>
      <c r="G879" s="488" t="s">
        <v>3220</v>
      </c>
      <c r="H879" s="488" t="s">
        <v>3221</v>
      </c>
      <c r="I879" s="104" t="s">
        <v>3209</v>
      </c>
      <c r="J879" s="64">
        <v>30</v>
      </c>
      <c r="K879" s="64">
        <v>1</v>
      </c>
      <c r="L879" s="64">
        <v>2</v>
      </c>
      <c r="M879" s="92">
        <f t="shared" si="22"/>
        <v>33</v>
      </c>
      <c r="N879" s="18" t="s">
        <v>3084</v>
      </c>
    </row>
    <row r="880" ht="22.5" hidden="1" spans="1:14">
      <c r="A880" s="18">
        <v>158</v>
      </c>
      <c r="B880" s="18" t="s">
        <v>68</v>
      </c>
      <c r="C880" s="487" t="s">
        <v>3222</v>
      </c>
      <c r="D880" s="488" t="s">
        <v>3179</v>
      </c>
      <c r="E880" s="488" t="s">
        <v>3180</v>
      </c>
      <c r="F880" s="523" t="s">
        <v>3223</v>
      </c>
      <c r="G880" s="524" t="s">
        <v>3224</v>
      </c>
      <c r="H880" s="525" t="s">
        <v>3225</v>
      </c>
      <c r="I880" s="104" t="s">
        <v>3226</v>
      </c>
      <c r="J880" s="64">
        <v>42</v>
      </c>
      <c r="K880" s="64">
        <v>1</v>
      </c>
      <c r="L880" s="64">
        <v>2</v>
      </c>
      <c r="M880" s="92">
        <f t="shared" si="22"/>
        <v>45</v>
      </c>
      <c r="N880" s="18" t="s">
        <v>3084</v>
      </c>
    </row>
    <row r="881" s="4" customFormat="1" ht="22.5" hidden="1" spans="1:14">
      <c r="A881" s="103"/>
      <c r="B881" s="103"/>
      <c r="C881" s="489" t="s">
        <v>3227</v>
      </c>
      <c r="D881" s="526" t="s">
        <v>3086</v>
      </c>
      <c r="E881" s="84"/>
      <c r="F881" s="501"/>
      <c r="G881" s="86"/>
      <c r="H881" s="502"/>
      <c r="I881" s="84" t="s">
        <v>3226</v>
      </c>
      <c r="J881" s="84"/>
      <c r="K881" s="84"/>
      <c r="L881" s="84"/>
      <c r="M881" s="103"/>
      <c r="N881" s="103" t="s">
        <v>3084</v>
      </c>
    </row>
    <row r="882" s="4" customFormat="1" ht="22.5" hidden="1" spans="1:14">
      <c r="A882" s="103"/>
      <c r="B882" s="103"/>
      <c r="C882" s="489" t="s">
        <v>3228</v>
      </c>
      <c r="D882" s="526" t="s">
        <v>3086</v>
      </c>
      <c r="E882" s="84"/>
      <c r="F882" s="501"/>
      <c r="G882" s="86"/>
      <c r="H882" s="502"/>
      <c r="I882" s="84" t="s">
        <v>3226</v>
      </c>
      <c r="J882" s="84"/>
      <c r="K882" s="84"/>
      <c r="L882" s="84"/>
      <c r="M882" s="103"/>
      <c r="N882" s="103" t="s">
        <v>3084</v>
      </c>
    </row>
    <row r="883" ht="22.5" hidden="1" spans="1:14">
      <c r="A883" s="18"/>
      <c r="B883" s="18" t="s">
        <v>76</v>
      </c>
      <c r="C883" s="487" t="s">
        <v>3078</v>
      </c>
      <c r="D883" s="488" t="s">
        <v>3079</v>
      </c>
      <c r="E883" s="488" t="s">
        <v>3080</v>
      </c>
      <c r="F883" s="488" t="s">
        <v>63</v>
      </c>
      <c r="G883" s="488" t="s">
        <v>3081</v>
      </c>
      <c r="H883" s="774" t="s">
        <v>3082</v>
      </c>
      <c r="I883" s="104" t="s">
        <v>3226</v>
      </c>
      <c r="J883" s="64">
        <v>42</v>
      </c>
      <c r="K883" s="64">
        <v>1</v>
      </c>
      <c r="L883" s="64">
        <v>2</v>
      </c>
      <c r="M883" s="92">
        <f>L883+K883+J883</f>
        <v>45</v>
      </c>
      <c r="N883" s="18" t="s">
        <v>3084</v>
      </c>
    </row>
    <row r="884" s="4" customFormat="1" hidden="1" spans="1:14">
      <c r="A884" s="103"/>
      <c r="B884" s="103"/>
      <c r="C884" s="491" t="s">
        <v>3229</v>
      </c>
      <c r="D884" s="490" t="s">
        <v>3230</v>
      </c>
      <c r="E884" s="490" t="s">
        <v>3231</v>
      </c>
      <c r="F884" s="526" t="s">
        <v>3086</v>
      </c>
      <c r="G884" s="507">
        <v>40422</v>
      </c>
      <c r="H884" s="776" t="s">
        <v>3232</v>
      </c>
      <c r="I884" s="498" t="s">
        <v>3233</v>
      </c>
      <c r="J884" s="84">
        <v>0</v>
      </c>
      <c r="K884" s="84"/>
      <c r="L884" s="84"/>
      <c r="M884" s="103"/>
      <c r="N884" s="103" t="s">
        <v>3084</v>
      </c>
    </row>
    <row r="885" s="4" customFormat="1" hidden="1" spans="1:14">
      <c r="A885" s="103"/>
      <c r="B885" s="103"/>
      <c r="C885" s="513"/>
      <c r="D885" s="490" t="s">
        <v>3196</v>
      </c>
      <c r="E885" s="490" t="s">
        <v>2864</v>
      </c>
      <c r="F885" s="526" t="s">
        <v>3086</v>
      </c>
      <c r="G885" s="527" t="s">
        <v>3234</v>
      </c>
      <c r="H885" s="528" t="s">
        <v>3235</v>
      </c>
      <c r="I885" s="535"/>
      <c r="J885" s="84">
        <v>0</v>
      </c>
      <c r="K885" s="84"/>
      <c r="L885" s="84"/>
      <c r="M885" s="103"/>
      <c r="N885" s="103" t="s">
        <v>3084</v>
      </c>
    </row>
    <row r="886" s="4" customFormat="1" ht="22.5" hidden="1" spans="1:14">
      <c r="A886" s="103"/>
      <c r="B886" s="103"/>
      <c r="C886" s="489" t="s">
        <v>3236</v>
      </c>
      <c r="D886" s="526" t="s">
        <v>3086</v>
      </c>
      <c r="E886" s="84"/>
      <c r="F886" s="501"/>
      <c r="G886" s="86"/>
      <c r="H886" s="502"/>
      <c r="I886" s="84" t="s">
        <v>3233</v>
      </c>
      <c r="J886" s="84"/>
      <c r="K886" s="84"/>
      <c r="L886" s="84"/>
      <c r="M886" s="103"/>
      <c r="N886" s="103" t="s">
        <v>3084</v>
      </c>
    </row>
    <row r="887" s="1" customFormat="1" ht="22.5" hidden="1" spans="1:14">
      <c r="A887" s="46">
        <v>351</v>
      </c>
      <c r="B887" s="46" t="s">
        <v>68</v>
      </c>
      <c r="C887" s="529" t="s">
        <v>3237</v>
      </c>
      <c r="D887" s="64" t="s">
        <v>3238</v>
      </c>
      <c r="E887" s="64" t="s">
        <v>3239</v>
      </c>
      <c r="F887" s="523" t="s">
        <v>3223</v>
      </c>
      <c r="G887" s="66" t="s">
        <v>1133</v>
      </c>
      <c r="H887" s="69" t="s">
        <v>3240</v>
      </c>
      <c r="I887" s="104" t="s">
        <v>3233</v>
      </c>
      <c r="J887" s="64">
        <v>58</v>
      </c>
      <c r="K887" s="64">
        <v>1</v>
      </c>
      <c r="L887" s="64">
        <v>3</v>
      </c>
      <c r="M887" s="100">
        <f>L887+K887+J887</f>
        <v>62</v>
      </c>
      <c r="N887" s="46" t="s">
        <v>3084</v>
      </c>
    </row>
    <row r="888" s="4" customFormat="1" ht="22.5" hidden="1" spans="1:14">
      <c r="A888" s="103"/>
      <c r="B888" s="103"/>
      <c r="C888" s="489" t="s">
        <v>3241</v>
      </c>
      <c r="D888" s="490" t="s">
        <v>3242</v>
      </c>
      <c r="E888" s="490" t="s">
        <v>2932</v>
      </c>
      <c r="F888" s="526" t="s">
        <v>3086</v>
      </c>
      <c r="G888" s="530" t="s">
        <v>3243</v>
      </c>
      <c r="H888" s="777" t="s">
        <v>3244</v>
      </c>
      <c r="I888" s="84" t="s">
        <v>3245</v>
      </c>
      <c r="J888" s="84"/>
      <c r="K888" s="84"/>
      <c r="L888" s="84"/>
      <c r="M888" s="103"/>
      <c r="N888" s="103" t="s">
        <v>3084</v>
      </c>
    </row>
    <row r="889" s="4" customFormat="1" ht="22.5" hidden="1" spans="1:14">
      <c r="A889" s="103"/>
      <c r="B889" s="103"/>
      <c r="C889" s="489" t="s">
        <v>3246</v>
      </c>
      <c r="D889" s="84"/>
      <c r="E889" s="84"/>
      <c r="F889" s="526" t="s">
        <v>3086</v>
      </c>
      <c r="G889" s="86"/>
      <c r="H889" s="502"/>
      <c r="I889" s="84" t="s">
        <v>3245</v>
      </c>
      <c r="J889" s="84"/>
      <c r="K889" s="84"/>
      <c r="L889" s="84"/>
      <c r="M889" s="103"/>
      <c r="N889" s="103" t="s">
        <v>3084</v>
      </c>
    </row>
    <row r="890" s="4" customFormat="1" ht="22.5" hidden="1" spans="1:14">
      <c r="A890" s="103"/>
      <c r="B890" s="103"/>
      <c r="C890" s="489" t="s">
        <v>3247</v>
      </c>
      <c r="D890" s="526" t="s">
        <v>3248</v>
      </c>
      <c r="E890" s="84"/>
      <c r="F890" s="501"/>
      <c r="G890" s="86"/>
      <c r="H890" s="502"/>
      <c r="I890" s="84" t="s">
        <v>3245</v>
      </c>
      <c r="J890" s="84"/>
      <c r="K890" s="84"/>
      <c r="L890" s="84"/>
      <c r="M890" s="103"/>
      <c r="N890" s="103" t="s">
        <v>3084</v>
      </c>
    </row>
    <row r="891" ht="22.5" hidden="1" spans="1:14">
      <c r="A891" s="18"/>
      <c r="B891" s="18" t="s">
        <v>76</v>
      </c>
      <c r="C891" s="487" t="s">
        <v>3078</v>
      </c>
      <c r="D891" s="488" t="s">
        <v>3079</v>
      </c>
      <c r="E891" s="488" t="s">
        <v>3080</v>
      </c>
      <c r="F891" s="488" t="s">
        <v>63</v>
      </c>
      <c r="G891" s="488" t="s">
        <v>3081</v>
      </c>
      <c r="H891" s="488" t="s">
        <v>3249</v>
      </c>
      <c r="I891" s="104" t="s">
        <v>3250</v>
      </c>
      <c r="J891" s="64">
        <v>52</v>
      </c>
      <c r="K891" s="64">
        <v>1</v>
      </c>
      <c r="L891" s="64">
        <v>2</v>
      </c>
      <c r="M891" s="92">
        <f>L891+K891+J891</f>
        <v>55</v>
      </c>
      <c r="N891" s="18" t="s">
        <v>3084</v>
      </c>
    </row>
    <row r="892" ht="22.5" hidden="1" spans="1:14">
      <c r="A892" s="18"/>
      <c r="B892" s="18" t="s">
        <v>68</v>
      </c>
      <c r="C892" s="487" t="s">
        <v>3251</v>
      </c>
      <c r="D892" s="488" t="s">
        <v>3252</v>
      </c>
      <c r="E892" s="488" t="s">
        <v>3253</v>
      </c>
      <c r="F892" s="488" t="s">
        <v>175</v>
      </c>
      <c r="G892" s="488">
        <v>2015.02</v>
      </c>
      <c r="H892" s="774" t="s">
        <v>3254</v>
      </c>
      <c r="I892" s="104" t="s">
        <v>3250</v>
      </c>
      <c r="J892" s="64"/>
      <c r="K892" s="64"/>
      <c r="L892" s="64"/>
      <c r="M892" s="18" t="s">
        <v>3255</v>
      </c>
      <c r="N892" s="18" t="s">
        <v>3084</v>
      </c>
    </row>
    <row r="893" s="4" customFormat="1" ht="22.5" hidden="1" spans="1:14">
      <c r="A893" s="103"/>
      <c r="B893" s="103"/>
      <c r="C893" s="489" t="s">
        <v>3256</v>
      </c>
      <c r="D893" s="531" t="s">
        <v>3257</v>
      </c>
      <c r="E893" s="490"/>
      <c r="F893" s="490"/>
      <c r="G893" s="490"/>
      <c r="H893" s="490"/>
      <c r="I893" s="84" t="s">
        <v>3250</v>
      </c>
      <c r="J893" s="84"/>
      <c r="K893" s="84"/>
      <c r="L893" s="84"/>
      <c r="M893" s="103"/>
      <c r="N893" s="103" t="s">
        <v>3084</v>
      </c>
    </row>
    <row r="894" ht="22.5" hidden="1" spans="1:14">
      <c r="A894" s="18">
        <v>161</v>
      </c>
      <c r="B894" s="18" t="s">
        <v>68</v>
      </c>
      <c r="C894" s="487" t="s">
        <v>3258</v>
      </c>
      <c r="D894" s="488" t="s">
        <v>3252</v>
      </c>
      <c r="E894" s="488" t="s">
        <v>3253</v>
      </c>
      <c r="F894" s="488" t="s">
        <v>175</v>
      </c>
      <c r="G894" s="488">
        <v>2015.02</v>
      </c>
      <c r="H894" s="774" t="s">
        <v>3254</v>
      </c>
      <c r="I894" s="104" t="s">
        <v>3250</v>
      </c>
      <c r="J894" s="64">
        <v>52</v>
      </c>
      <c r="K894" s="64">
        <v>2</v>
      </c>
      <c r="L894" s="64">
        <v>4</v>
      </c>
      <c r="M894" s="92">
        <f>L894+K894+J894</f>
        <v>58</v>
      </c>
      <c r="N894" s="18" t="s">
        <v>3084</v>
      </c>
    </row>
    <row r="895" ht="22.5" hidden="1" spans="1:14">
      <c r="A895" s="18">
        <v>162</v>
      </c>
      <c r="B895" s="18" t="s">
        <v>59</v>
      </c>
      <c r="C895" s="487" t="s">
        <v>3259</v>
      </c>
      <c r="D895" s="488" t="s">
        <v>3260</v>
      </c>
      <c r="E895" s="488" t="s">
        <v>3261</v>
      </c>
      <c r="F895" s="488" t="s">
        <v>63</v>
      </c>
      <c r="G895" s="488">
        <v>2010.03</v>
      </c>
      <c r="H895" s="774" t="s">
        <v>3262</v>
      </c>
      <c r="I895" s="104" t="s">
        <v>3250</v>
      </c>
      <c r="J895" s="64">
        <v>52</v>
      </c>
      <c r="K895" s="64">
        <v>1</v>
      </c>
      <c r="L895" s="64">
        <v>3</v>
      </c>
      <c r="M895" s="92">
        <f>L895+K895+J895</f>
        <v>56</v>
      </c>
      <c r="N895" s="18" t="s">
        <v>3084</v>
      </c>
    </row>
    <row r="896" s="4" customFormat="1" hidden="1" spans="1:14">
      <c r="A896" s="103"/>
      <c r="B896" s="103"/>
      <c r="C896" s="489" t="s">
        <v>3263</v>
      </c>
      <c r="D896" s="531" t="s">
        <v>3086</v>
      </c>
      <c r="E896" s="490"/>
      <c r="F896" s="490"/>
      <c r="G896" s="490"/>
      <c r="H896" s="490"/>
      <c r="I896" s="84" t="s">
        <v>3264</v>
      </c>
      <c r="J896" s="84"/>
      <c r="K896" s="84"/>
      <c r="L896" s="84"/>
      <c r="M896" s="103"/>
      <c r="N896" s="103" t="s">
        <v>3084</v>
      </c>
    </row>
    <row r="897" s="4" customFormat="1" hidden="1" spans="1:14">
      <c r="A897" s="103"/>
      <c r="B897" s="103"/>
      <c r="C897" s="489" t="s">
        <v>3265</v>
      </c>
      <c r="D897" s="531" t="s">
        <v>3086</v>
      </c>
      <c r="E897" s="490"/>
      <c r="F897" s="490"/>
      <c r="G897" s="490"/>
      <c r="H897" s="490"/>
      <c r="I897" s="84" t="s">
        <v>3264</v>
      </c>
      <c r="J897" s="84"/>
      <c r="K897" s="84"/>
      <c r="L897" s="84"/>
      <c r="M897" s="103"/>
      <c r="N897" s="103" t="s">
        <v>3084</v>
      </c>
    </row>
    <row r="898" s="4" customFormat="1" hidden="1" spans="1:14">
      <c r="A898" s="103"/>
      <c r="B898" s="103"/>
      <c r="C898" s="489" t="s">
        <v>3266</v>
      </c>
      <c r="D898" s="531" t="s">
        <v>3086</v>
      </c>
      <c r="E898" s="490"/>
      <c r="F898" s="490"/>
      <c r="G898" s="490"/>
      <c r="H898" s="490"/>
      <c r="I898" s="84" t="s">
        <v>3264</v>
      </c>
      <c r="J898" s="84"/>
      <c r="K898" s="84"/>
      <c r="L898" s="84"/>
      <c r="M898" s="103"/>
      <c r="N898" s="103" t="s">
        <v>3084</v>
      </c>
    </row>
    <row r="899" s="4" customFormat="1" hidden="1" spans="1:14">
      <c r="A899" s="103"/>
      <c r="B899" s="103"/>
      <c r="C899" s="489" t="s">
        <v>3267</v>
      </c>
      <c r="D899" s="531" t="s">
        <v>3086</v>
      </c>
      <c r="E899" s="490"/>
      <c r="F899" s="490"/>
      <c r="G899" s="507"/>
      <c r="H899" s="490"/>
      <c r="I899" s="84" t="s">
        <v>3264</v>
      </c>
      <c r="J899" s="84"/>
      <c r="K899" s="84"/>
      <c r="L899" s="84"/>
      <c r="M899" s="103"/>
      <c r="N899" s="103" t="s">
        <v>3084</v>
      </c>
    </row>
    <row r="900" s="4" customFormat="1" hidden="1" spans="1:14">
      <c r="A900" s="103"/>
      <c r="B900" s="103"/>
      <c r="C900" s="489" t="s">
        <v>3161</v>
      </c>
      <c r="D900" s="531" t="s">
        <v>3086</v>
      </c>
      <c r="E900" s="490"/>
      <c r="F900" s="490"/>
      <c r="G900" s="507"/>
      <c r="H900" s="490"/>
      <c r="I900" s="84" t="s">
        <v>3264</v>
      </c>
      <c r="J900" s="84"/>
      <c r="K900" s="84"/>
      <c r="L900" s="84"/>
      <c r="M900" s="103"/>
      <c r="N900" s="103" t="s">
        <v>3084</v>
      </c>
    </row>
    <row r="901" s="4" customFormat="1" ht="22.5" hidden="1" spans="1:14">
      <c r="A901" s="103"/>
      <c r="B901" s="103"/>
      <c r="C901" s="489" t="s">
        <v>3268</v>
      </c>
      <c r="D901" s="531" t="s">
        <v>3086</v>
      </c>
      <c r="E901" s="490"/>
      <c r="F901" s="490"/>
      <c r="G901" s="490"/>
      <c r="H901" s="490"/>
      <c r="I901" s="84" t="s">
        <v>3269</v>
      </c>
      <c r="J901" s="84"/>
      <c r="K901" s="84"/>
      <c r="L901" s="84"/>
      <c r="M901" s="103"/>
      <c r="N901" s="103" t="s">
        <v>3084</v>
      </c>
    </row>
    <row r="902" s="4" customFormat="1" ht="22.5" hidden="1" spans="1:14">
      <c r="A902" s="103"/>
      <c r="B902" s="103"/>
      <c r="C902" s="489" t="s">
        <v>3270</v>
      </c>
      <c r="D902" s="531" t="s">
        <v>3086</v>
      </c>
      <c r="E902" s="490"/>
      <c r="F902" s="490"/>
      <c r="G902" s="490"/>
      <c r="H902" s="490"/>
      <c r="I902" s="84" t="s">
        <v>3269</v>
      </c>
      <c r="J902" s="84"/>
      <c r="K902" s="84"/>
      <c r="L902" s="84"/>
      <c r="M902" s="103"/>
      <c r="N902" s="103" t="s">
        <v>3084</v>
      </c>
    </row>
    <row r="903" ht="22.5" hidden="1" spans="1:14">
      <c r="A903" s="18">
        <v>170</v>
      </c>
      <c r="B903" s="18" t="s">
        <v>68</v>
      </c>
      <c r="C903" s="487" t="s">
        <v>3271</v>
      </c>
      <c r="D903" s="488" t="s">
        <v>1582</v>
      </c>
      <c r="E903" s="488" t="s">
        <v>3272</v>
      </c>
      <c r="F903" s="488" t="s">
        <v>3273</v>
      </c>
      <c r="G903" s="488">
        <v>2019.01</v>
      </c>
      <c r="H903" s="774" t="s">
        <v>3274</v>
      </c>
      <c r="I903" s="104" t="s">
        <v>3269</v>
      </c>
      <c r="J903" s="64">
        <v>34</v>
      </c>
      <c r="K903" s="64">
        <v>1</v>
      </c>
      <c r="L903" s="64">
        <v>2</v>
      </c>
      <c r="M903" s="92">
        <f>L903+K903+J903</f>
        <v>37</v>
      </c>
      <c r="N903" s="18" t="s">
        <v>3084</v>
      </c>
    </row>
    <row r="904" ht="22.5" hidden="1" spans="1:14">
      <c r="A904" s="18">
        <v>221</v>
      </c>
      <c r="B904" s="18" t="s">
        <v>59</v>
      </c>
      <c r="C904" s="487" t="s">
        <v>3275</v>
      </c>
      <c r="D904" s="488" t="s">
        <v>3276</v>
      </c>
      <c r="E904" s="488" t="s">
        <v>3106</v>
      </c>
      <c r="F904" s="488" t="s">
        <v>63</v>
      </c>
      <c r="G904" s="488">
        <v>2020.1</v>
      </c>
      <c r="H904" s="774" t="s">
        <v>638</v>
      </c>
      <c r="I904" s="104" t="s">
        <v>3269</v>
      </c>
      <c r="J904" s="64">
        <v>34</v>
      </c>
      <c r="K904" s="64">
        <v>1</v>
      </c>
      <c r="L904" s="64">
        <v>2</v>
      </c>
      <c r="M904" s="92">
        <f>L904+K904+J904</f>
        <v>37</v>
      </c>
      <c r="N904" s="18" t="s">
        <v>3084</v>
      </c>
    </row>
    <row r="905" s="4" customFormat="1" ht="22.5" hidden="1" spans="1:14">
      <c r="A905" s="103"/>
      <c r="B905" s="103"/>
      <c r="C905" s="489" t="s">
        <v>3277</v>
      </c>
      <c r="D905" s="531" t="s">
        <v>3086</v>
      </c>
      <c r="E905" s="490"/>
      <c r="F905" s="490"/>
      <c r="G905" s="490"/>
      <c r="H905" s="490"/>
      <c r="I905" s="84" t="s">
        <v>3269</v>
      </c>
      <c r="J905" s="84"/>
      <c r="K905" s="84"/>
      <c r="L905" s="84"/>
      <c r="M905" s="103"/>
      <c r="N905" s="103" t="s">
        <v>3084</v>
      </c>
    </row>
    <row r="906" s="4" customFormat="1" ht="22.5" hidden="1" spans="1:14">
      <c r="A906" s="103"/>
      <c r="B906" s="103"/>
      <c r="C906" s="489" t="s">
        <v>3278</v>
      </c>
      <c r="D906" s="531" t="s">
        <v>3257</v>
      </c>
      <c r="E906" s="490"/>
      <c r="F906" s="490"/>
      <c r="G906" s="490"/>
      <c r="H906" s="490"/>
      <c r="I906" s="84" t="s">
        <v>3269</v>
      </c>
      <c r="J906" s="84"/>
      <c r="K906" s="84"/>
      <c r="L906" s="84"/>
      <c r="M906" s="103"/>
      <c r="N906" s="103" t="s">
        <v>3084</v>
      </c>
    </row>
    <row r="907" ht="22.5" hidden="1" spans="1:14">
      <c r="A907" s="18"/>
      <c r="B907" s="18" t="s">
        <v>76</v>
      </c>
      <c r="C907" s="487" t="s">
        <v>3078</v>
      </c>
      <c r="D907" s="488" t="s">
        <v>3079</v>
      </c>
      <c r="E907" s="488" t="s">
        <v>3080</v>
      </c>
      <c r="F907" s="488" t="s">
        <v>63</v>
      </c>
      <c r="G907" s="488" t="s">
        <v>3081</v>
      </c>
      <c r="H907" s="488" t="s">
        <v>3249</v>
      </c>
      <c r="I907" s="104" t="s">
        <v>3269</v>
      </c>
      <c r="J907" s="64">
        <v>34</v>
      </c>
      <c r="K907" s="64">
        <v>1</v>
      </c>
      <c r="L907" s="64">
        <v>2</v>
      </c>
      <c r="M907" s="92">
        <f>L907+K907+J907</f>
        <v>37</v>
      </c>
      <c r="N907" s="18" t="s">
        <v>3084</v>
      </c>
    </row>
    <row r="908" ht="33.75" hidden="1" spans="1:15">
      <c r="A908" s="17">
        <v>671</v>
      </c>
      <c r="B908" s="18" t="s">
        <v>68</v>
      </c>
      <c r="C908" s="63" t="s">
        <v>3166</v>
      </c>
      <c r="D908" s="64" t="s">
        <v>3167</v>
      </c>
      <c r="E908" s="64" t="s">
        <v>3216</v>
      </c>
      <c r="F908" s="64" t="s">
        <v>2794</v>
      </c>
      <c r="G908" s="64" t="s">
        <v>3279</v>
      </c>
      <c r="H908" s="64" t="s">
        <v>2796</v>
      </c>
      <c r="I908" s="104" t="s">
        <v>3280</v>
      </c>
      <c r="J908" s="64">
        <v>34</v>
      </c>
      <c r="K908" s="64">
        <v>1</v>
      </c>
      <c r="L908" s="64">
        <v>2</v>
      </c>
      <c r="M908" s="92">
        <f t="shared" ref="M908:M922" si="23">L908+K908+J908</f>
        <v>37</v>
      </c>
      <c r="N908" s="18" t="s">
        <v>3281</v>
      </c>
      <c r="O908" s="1" t="s">
        <v>114</v>
      </c>
    </row>
    <row r="909" s="6" customFormat="1" ht="22.5" hidden="1" spans="1:14">
      <c r="A909" s="384"/>
      <c r="B909" s="92"/>
      <c r="C909" s="536" t="s">
        <v>324</v>
      </c>
      <c r="D909" s="73" t="s">
        <v>3282</v>
      </c>
      <c r="E909" s="73"/>
      <c r="F909" s="73"/>
      <c r="G909" s="73"/>
      <c r="H909" s="73"/>
      <c r="I909" s="73" t="s">
        <v>3280</v>
      </c>
      <c r="J909" s="73"/>
      <c r="K909" s="73"/>
      <c r="L909" s="73"/>
      <c r="M909" s="18"/>
      <c r="N909" s="92" t="s">
        <v>3281</v>
      </c>
    </row>
    <row r="910" ht="33.75" hidden="1" spans="1:14">
      <c r="A910" s="17">
        <v>680</v>
      </c>
      <c r="B910" s="18" t="s">
        <v>59</v>
      </c>
      <c r="C910" s="63" t="s">
        <v>3283</v>
      </c>
      <c r="D910" s="64" t="s">
        <v>3284</v>
      </c>
      <c r="E910" s="64" t="s">
        <v>3285</v>
      </c>
      <c r="F910" s="64" t="s">
        <v>63</v>
      </c>
      <c r="G910" s="64" t="s">
        <v>3286</v>
      </c>
      <c r="H910" s="64" t="s">
        <v>3287</v>
      </c>
      <c r="I910" s="104" t="s">
        <v>3288</v>
      </c>
      <c r="J910" s="64">
        <v>74</v>
      </c>
      <c r="K910" s="64">
        <v>1</v>
      </c>
      <c r="L910" s="64">
        <v>3</v>
      </c>
      <c r="M910" s="92">
        <f t="shared" si="23"/>
        <v>78</v>
      </c>
      <c r="N910" s="18" t="s">
        <v>3281</v>
      </c>
    </row>
    <row r="911" ht="22.5" hidden="1" spans="1:14">
      <c r="A911" s="17"/>
      <c r="B911" s="18" t="s">
        <v>68</v>
      </c>
      <c r="C911" s="63" t="s">
        <v>3289</v>
      </c>
      <c r="D911" s="64" t="s">
        <v>3290</v>
      </c>
      <c r="E911" s="64" t="s">
        <v>3291</v>
      </c>
      <c r="F911" s="64" t="s">
        <v>3292</v>
      </c>
      <c r="G911" s="64" t="s">
        <v>616</v>
      </c>
      <c r="H911" s="64" t="s">
        <v>3293</v>
      </c>
      <c r="I911" s="104" t="s">
        <v>3294</v>
      </c>
      <c r="J911" s="64">
        <v>57</v>
      </c>
      <c r="K911" s="64">
        <v>1</v>
      </c>
      <c r="L911" s="64">
        <v>2</v>
      </c>
      <c r="M911" s="18">
        <f t="shared" si="23"/>
        <v>60</v>
      </c>
      <c r="N911" s="18" t="s">
        <v>3281</v>
      </c>
    </row>
    <row r="912" ht="33.75" hidden="1" spans="1:14">
      <c r="A912" s="17">
        <v>591</v>
      </c>
      <c r="B912" s="18" t="s">
        <v>76</v>
      </c>
      <c r="C912" s="63" t="s">
        <v>3295</v>
      </c>
      <c r="D912" s="64" t="s">
        <v>3296</v>
      </c>
      <c r="E912" s="64" t="s">
        <v>3297</v>
      </c>
      <c r="F912" s="64" t="s">
        <v>3298</v>
      </c>
      <c r="G912" s="64" t="s">
        <v>3299</v>
      </c>
      <c r="H912" s="64" t="s">
        <v>3300</v>
      </c>
      <c r="I912" s="104" t="s">
        <v>3301</v>
      </c>
      <c r="J912" s="64">
        <v>74</v>
      </c>
      <c r="K912" s="64">
        <v>1</v>
      </c>
      <c r="L912" s="64">
        <v>3</v>
      </c>
      <c r="M912" s="92">
        <f t="shared" si="23"/>
        <v>78</v>
      </c>
      <c r="N912" s="18" t="s">
        <v>3281</v>
      </c>
    </row>
    <row r="913" hidden="1" spans="1:14">
      <c r="A913" s="17">
        <v>635</v>
      </c>
      <c r="B913" s="18" t="s">
        <v>68</v>
      </c>
      <c r="C913" s="63" t="s">
        <v>3302</v>
      </c>
      <c r="D913" s="64" t="s">
        <v>3303</v>
      </c>
      <c r="E913" s="64" t="s">
        <v>3304</v>
      </c>
      <c r="F913" s="64" t="s">
        <v>3305</v>
      </c>
      <c r="G913" s="65">
        <v>43800</v>
      </c>
      <c r="H913" s="778" t="s">
        <v>3306</v>
      </c>
      <c r="I913" s="104" t="s">
        <v>3307</v>
      </c>
      <c r="J913" s="64">
        <v>57</v>
      </c>
      <c r="K913" s="64">
        <v>1</v>
      </c>
      <c r="L913" s="64">
        <v>2</v>
      </c>
      <c r="M913" s="92">
        <f t="shared" si="23"/>
        <v>60</v>
      </c>
      <c r="N913" s="18" t="s">
        <v>3281</v>
      </c>
    </row>
    <row r="914" ht="22.5" hidden="1" spans="1:14">
      <c r="A914" s="17">
        <v>592</v>
      </c>
      <c r="B914" s="18" t="s">
        <v>76</v>
      </c>
      <c r="C914" s="63" t="s">
        <v>3308</v>
      </c>
      <c r="D914" s="64" t="s">
        <v>3309</v>
      </c>
      <c r="E914" s="64" t="s">
        <v>3310</v>
      </c>
      <c r="F914" s="64" t="s">
        <v>80</v>
      </c>
      <c r="G914" s="64" t="s">
        <v>527</v>
      </c>
      <c r="H914" s="64" t="s">
        <v>3311</v>
      </c>
      <c r="I914" s="104" t="s">
        <v>3312</v>
      </c>
      <c r="J914" s="64">
        <v>57</v>
      </c>
      <c r="K914" s="64">
        <v>1</v>
      </c>
      <c r="L914" s="64">
        <v>2</v>
      </c>
      <c r="M914" s="92">
        <f t="shared" si="23"/>
        <v>60</v>
      </c>
      <c r="N914" s="18" t="s">
        <v>3281</v>
      </c>
    </row>
    <row r="915" ht="22.5" hidden="1" spans="1:14">
      <c r="A915" s="17">
        <v>668</v>
      </c>
      <c r="B915" s="18" t="s">
        <v>68</v>
      </c>
      <c r="C915" s="63" t="s">
        <v>3313</v>
      </c>
      <c r="D915" s="64" t="s">
        <v>3314</v>
      </c>
      <c r="E915" s="64" t="s">
        <v>3315</v>
      </c>
      <c r="F915" s="64" t="s">
        <v>3292</v>
      </c>
      <c r="G915" s="64" t="s">
        <v>3316</v>
      </c>
      <c r="H915" s="64" t="s">
        <v>3317</v>
      </c>
      <c r="I915" s="104" t="s">
        <v>3312</v>
      </c>
      <c r="J915" s="64">
        <v>57</v>
      </c>
      <c r="K915" s="64">
        <v>1</v>
      </c>
      <c r="L915" s="64">
        <v>2</v>
      </c>
      <c r="M915" s="92">
        <f t="shared" si="23"/>
        <v>60</v>
      </c>
      <c r="N915" s="18" t="s">
        <v>3281</v>
      </c>
    </row>
    <row r="916" s="1" customFormat="1" ht="22.5" hidden="1" spans="1:14">
      <c r="A916" s="45"/>
      <c r="B916" s="46" t="s">
        <v>68</v>
      </c>
      <c r="C916" s="63" t="s">
        <v>3318</v>
      </c>
      <c r="D916" s="64" t="s">
        <v>3319</v>
      </c>
      <c r="E916" s="64" t="s">
        <v>3320</v>
      </c>
      <c r="F916" s="64" t="s">
        <v>3292</v>
      </c>
      <c r="G916" s="64" t="s">
        <v>3321</v>
      </c>
      <c r="H916" s="64" t="s">
        <v>3322</v>
      </c>
      <c r="I916" s="104" t="s">
        <v>3312</v>
      </c>
      <c r="J916" s="64">
        <v>57</v>
      </c>
      <c r="K916" s="64">
        <v>1</v>
      </c>
      <c r="L916" s="64">
        <v>2</v>
      </c>
      <c r="M916" s="46">
        <f t="shared" si="23"/>
        <v>60</v>
      </c>
      <c r="N916" s="46" t="s">
        <v>3281</v>
      </c>
    </row>
    <row r="917" s="1" customFormat="1" ht="33.75" hidden="1" spans="1:14">
      <c r="A917" s="1">
        <v>662</v>
      </c>
      <c r="B917" s="46" t="s">
        <v>44</v>
      </c>
      <c r="C917" s="63" t="s">
        <v>3323</v>
      </c>
      <c r="D917" s="64" t="s">
        <v>3324</v>
      </c>
      <c r="E917" s="64" t="s">
        <v>3325</v>
      </c>
      <c r="F917" s="64" t="s">
        <v>15</v>
      </c>
      <c r="G917" s="537">
        <v>43678</v>
      </c>
      <c r="H917" s="778" t="s">
        <v>3326</v>
      </c>
      <c r="I917" s="104" t="s">
        <v>3327</v>
      </c>
      <c r="J917" s="64">
        <v>50</v>
      </c>
      <c r="K917" s="64">
        <v>1</v>
      </c>
      <c r="L917" s="64">
        <v>3</v>
      </c>
      <c r="M917" s="100">
        <f t="shared" si="23"/>
        <v>54</v>
      </c>
      <c r="N917" s="46" t="s">
        <v>3281</v>
      </c>
    </row>
    <row r="918" ht="22.5" hidden="1" spans="1:14">
      <c r="A918" s="17">
        <v>676</v>
      </c>
      <c r="B918" s="18" t="s">
        <v>68</v>
      </c>
      <c r="C918" s="63" t="s">
        <v>3328</v>
      </c>
      <c r="D918" s="64" t="s">
        <v>3329</v>
      </c>
      <c r="E918" s="64" t="s">
        <v>3330</v>
      </c>
      <c r="F918" s="64" t="s">
        <v>3292</v>
      </c>
      <c r="G918" s="64" t="s">
        <v>3331</v>
      </c>
      <c r="H918" s="64" t="s">
        <v>3332</v>
      </c>
      <c r="I918" s="104" t="s">
        <v>3333</v>
      </c>
      <c r="J918" s="64">
        <v>74</v>
      </c>
      <c r="K918" s="64">
        <v>1</v>
      </c>
      <c r="L918" s="64">
        <v>3</v>
      </c>
      <c r="M918" s="92">
        <f t="shared" si="23"/>
        <v>78</v>
      </c>
      <c r="N918" s="18" t="s">
        <v>3281</v>
      </c>
    </row>
    <row r="919" ht="22.5" hidden="1" spans="1:14">
      <c r="A919" s="17">
        <v>590</v>
      </c>
      <c r="B919" s="18" t="s">
        <v>76</v>
      </c>
      <c r="C919" s="63" t="s">
        <v>3334</v>
      </c>
      <c r="D919" s="64" t="s">
        <v>3335</v>
      </c>
      <c r="E919" s="64" t="s">
        <v>3336</v>
      </c>
      <c r="F919" s="64" t="s">
        <v>129</v>
      </c>
      <c r="G919" s="64" t="s">
        <v>3337</v>
      </c>
      <c r="H919" s="64" t="s">
        <v>3338</v>
      </c>
      <c r="I919" s="104" t="s">
        <v>3339</v>
      </c>
      <c r="J919" s="64">
        <v>70</v>
      </c>
      <c r="K919" s="64">
        <v>1</v>
      </c>
      <c r="L919" s="64">
        <v>2</v>
      </c>
      <c r="M919" s="92">
        <f t="shared" si="23"/>
        <v>73</v>
      </c>
      <c r="N919" s="18" t="s">
        <v>3281</v>
      </c>
    </row>
    <row r="920" s="4" customFormat="1" ht="22.5" hidden="1" spans="1:14">
      <c r="A920" s="62"/>
      <c r="B920" s="103"/>
      <c r="C920" s="538" t="s">
        <v>3340</v>
      </c>
      <c r="D920" s="84" t="s">
        <v>1582</v>
      </c>
      <c r="E920" s="84" t="s">
        <v>2735</v>
      </c>
      <c r="F920" s="84"/>
      <c r="G920" s="84"/>
      <c r="H920" s="84"/>
      <c r="I920" s="84" t="s">
        <v>3280</v>
      </c>
      <c r="J920" s="84"/>
      <c r="K920" s="84"/>
      <c r="L920" s="84"/>
      <c r="M920" s="103"/>
      <c r="N920" s="103" t="s">
        <v>3281</v>
      </c>
    </row>
    <row r="921" ht="22.5" hidden="1" spans="1:14">
      <c r="A921" s="17">
        <v>654</v>
      </c>
      <c r="B921" s="18" t="s">
        <v>44</v>
      </c>
      <c r="C921" s="63" t="s">
        <v>834</v>
      </c>
      <c r="D921" s="64" t="s">
        <v>3341</v>
      </c>
      <c r="E921" s="64" t="s">
        <v>3342</v>
      </c>
      <c r="F921" s="64" t="s">
        <v>168</v>
      </c>
      <c r="G921" s="64" t="s">
        <v>3343</v>
      </c>
      <c r="H921" s="64" t="s">
        <v>3344</v>
      </c>
      <c r="I921" s="104" t="s">
        <v>3345</v>
      </c>
      <c r="J921" s="64">
        <v>16</v>
      </c>
      <c r="K921" s="64">
        <v>1</v>
      </c>
      <c r="L921" s="64">
        <v>3</v>
      </c>
      <c r="M921" s="92">
        <f t="shared" si="23"/>
        <v>20</v>
      </c>
      <c r="N921" s="18" t="s">
        <v>3281</v>
      </c>
    </row>
    <row r="922" ht="22.5" hidden="1" spans="1:15">
      <c r="A922" s="17"/>
      <c r="B922" s="18" t="s">
        <v>68</v>
      </c>
      <c r="C922" s="63" t="s">
        <v>3346</v>
      </c>
      <c r="D922" s="64" t="s">
        <v>3347</v>
      </c>
      <c r="E922" s="64" t="s">
        <v>3348</v>
      </c>
      <c r="F922" s="64" t="s">
        <v>72</v>
      </c>
      <c r="G922" s="403">
        <v>42522</v>
      </c>
      <c r="H922" s="778" t="s">
        <v>3349</v>
      </c>
      <c r="I922" s="104" t="s">
        <v>3280</v>
      </c>
      <c r="J922" s="64">
        <v>34</v>
      </c>
      <c r="K922" s="64">
        <v>1</v>
      </c>
      <c r="L922" s="64">
        <v>3</v>
      </c>
      <c r="M922" s="18">
        <f t="shared" si="23"/>
        <v>38</v>
      </c>
      <c r="N922" s="18" t="s">
        <v>3281</v>
      </c>
      <c r="O922" s="1" t="s">
        <v>114</v>
      </c>
    </row>
    <row r="923" ht="24" hidden="1" spans="1:15">
      <c r="A923" s="17"/>
      <c r="B923" s="18" t="s">
        <v>68</v>
      </c>
      <c r="C923" s="49" t="s">
        <v>3350</v>
      </c>
      <c r="D923" s="48" t="s">
        <v>3351</v>
      </c>
      <c r="E923" s="48" t="s">
        <v>3352</v>
      </c>
      <c r="F923" s="539" t="s">
        <v>3292</v>
      </c>
      <c r="G923" s="540" t="s">
        <v>1336</v>
      </c>
      <c r="H923" s="541" t="s">
        <v>3353</v>
      </c>
      <c r="I923" s="220" t="s">
        <v>3354</v>
      </c>
      <c r="J923" s="48">
        <v>59</v>
      </c>
      <c r="K923" s="48">
        <v>1</v>
      </c>
      <c r="L923" s="48">
        <v>2</v>
      </c>
      <c r="M923" s="18">
        <f t="shared" ref="M923:M961" si="24">L923+K923+J923</f>
        <v>62</v>
      </c>
      <c r="N923" s="18" t="s">
        <v>3281</v>
      </c>
      <c r="O923" s="1" t="s">
        <v>114</v>
      </c>
    </row>
    <row r="924" ht="24" hidden="1" spans="1:14">
      <c r="A924" s="17">
        <v>634</v>
      </c>
      <c r="B924" s="18" t="s">
        <v>68</v>
      </c>
      <c r="C924" s="49" t="s">
        <v>3355</v>
      </c>
      <c r="D924" s="48" t="s">
        <v>3356</v>
      </c>
      <c r="E924" s="48" t="s">
        <v>3357</v>
      </c>
      <c r="F924" s="48" t="s">
        <v>3305</v>
      </c>
      <c r="G924" s="216">
        <v>39965</v>
      </c>
      <c r="H924" s="542" t="s">
        <v>3358</v>
      </c>
      <c r="I924" s="220" t="s">
        <v>3359</v>
      </c>
      <c r="J924" s="48">
        <v>42</v>
      </c>
      <c r="K924" s="48">
        <v>1</v>
      </c>
      <c r="L924" s="48">
        <v>2</v>
      </c>
      <c r="M924" s="92">
        <f t="shared" si="24"/>
        <v>45</v>
      </c>
      <c r="N924" s="18" t="s">
        <v>3281</v>
      </c>
    </row>
    <row r="925" ht="24" hidden="1" spans="1:14">
      <c r="A925" s="17">
        <v>653</v>
      </c>
      <c r="B925" s="18" t="s">
        <v>44</v>
      </c>
      <c r="C925" s="49" t="s">
        <v>3360</v>
      </c>
      <c r="D925" s="543" t="s">
        <v>3361</v>
      </c>
      <c r="E925" s="543" t="s">
        <v>2828</v>
      </c>
      <c r="F925" s="543" t="s">
        <v>15</v>
      </c>
      <c r="G925" s="544">
        <v>38657</v>
      </c>
      <c r="H925" s="545" t="s">
        <v>2830</v>
      </c>
      <c r="I925" s="220" t="s">
        <v>3362</v>
      </c>
      <c r="J925" s="48">
        <v>36</v>
      </c>
      <c r="K925" s="48">
        <v>1</v>
      </c>
      <c r="L925" s="48">
        <v>2</v>
      </c>
      <c r="M925" s="92">
        <f t="shared" si="24"/>
        <v>39</v>
      </c>
      <c r="N925" s="18" t="s">
        <v>3281</v>
      </c>
    </row>
    <row r="926" s="1" customFormat="1" ht="24" hidden="1" spans="1:14">
      <c r="A926" s="45">
        <v>593</v>
      </c>
      <c r="B926" s="46" t="s">
        <v>76</v>
      </c>
      <c r="C926" s="546" t="s">
        <v>3363</v>
      </c>
      <c r="D926" s="543" t="s">
        <v>3364</v>
      </c>
      <c r="E926" s="543" t="s">
        <v>3365</v>
      </c>
      <c r="F926" s="547" t="s">
        <v>3366</v>
      </c>
      <c r="G926" s="545" t="s">
        <v>932</v>
      </c>
      <c r="H926" s="548" t="s">
        <v>3367</v>
      </c>
      <c r="I926" s="576" t="s">
        <v>3368</v>
      </c>
      <c r="J926" s="543">
        <v>55</v>
      </c>
      <c r="K926" s="543">
        <v>1</v>
      </c>
      <c r="L926" s="543">
        <v>3</v>
      </c>
      <c r="M926" s="100">
        <f t="shared" si="24"/>
        <v>59</v>
      </c>
      <c r="N926" s="46" t="s">
        <v>3281</v>
      </c>
    </row>
    <row r="927" s="1" customFormat="1" ht="24" hidden="1" spans="1:14">
      <c r="A927" s="45">
        <v>593</v>
      </c>
      <c r="B927" s="46" t="s">
        <v>76</v>
      </c>
      <c r="C927" s="546" t="s">
        <v>3369</v>
      </c>
      <c r="D927" s="543" t="s">
        <v>3364</v>
      </c>
      <c r="E927" s="543" t="s">
        <v>3365</v>
      </c>
      <c r="F927" s="547" t="s">
        <v>3366</v>
      </c>
      <c r="G927" s="545" t="s">
        <v>932</v>
      </c>
      <c r="H927" s="548" t="s">
        <v>3367</v>
      </c>
      <c r="I927" s="576" t="s">
        <v>3362</v>
      </c>
      <c r="J927" s="543">
        <v>36</v>
      </c>
      <c r="K927" s="543">
        <v>1</v>
      </c>
      <c r="L927" s="543">
        <v>2</v>
      </c>
      <c r="M927" s="100">
        <f t="shared" si="24"/>
        <v>39</v>
      </c>
      <c r="N927" s="46" t="s">
        <v>3281</v>
      </c>
    </row>
    <row r="928" ht="24" hidden="1" spans="1:14">
      <c r="A928" s="17">
        <v>628</v>
      </c>
      <c r="B928" s="18" t="s">
        <v>68</v>
      </c>
      <c r="C928" s="546" t="s">
        <v>3370</v>
      </c>
      <c r="D928" s="543" t="s">
        <v>3371</v>
      </c>
      <c r="E928" s="543" t="s">
        <v>3372</v>
      </c>
      <c r="F928" s="547" t="s">
        <v>3305</v>
      </c>
      <c r="G928" s="545" t="s">
        <v>3373</v>
      </c>
      <c r="H928" s="548" t="s">
        <v>3374</v>
      </c>
      <c r="I928" s="576" t="s">
        <v>3362</v>
      </c>
      <c r="J928" s="543">
        <v>36</v>
      </c>
      <c r="K928" s="543">
        <v>1</v>
      </c>
      <c r="L928" s="543">
        <v>2</v>
      </c>
      <c r="M928" s="92">
        <f t="shared" si="24"/>
        <v>39</v>
      </c>
      <c r="N928" s="18" t="s">
        <v>3281</v>
      </c>
    </row>
    <row r="929" ht="48" hidden="1" spans="1:14">
      <c r="A929" s="17">
        <v>637</v>
      </c>
      <c r="B929" s="18" t="s">
        <v>68</v>
      </c>
      <c r="C929" s="546" t="s">
        <v>3375</v>
      </c>
      <c r="D929" s="543" t="s">
        <v>3376</v>
      </c>
      <c r="E929" s="543" t="s">
        <v>3377</v>
      </c>
      <c r="F929" s="547" t="s">
        <v>3305</v>
      </c>
      <c r="G929" s="545" t="s">
        <v>1717</v>
      </c>
      <c r="H929" s="548" t="s">
        <v>3378</v>
      </c>
      <c r="I929" s="576" t="s">
        <v>3362</v>
      </c>
      <c r="J929" s="543">
        <v>36</v>
      </c>
      <c r="K929" s="543">
        <v>1</v>
      </c>
      <c r="L929" s="543">
        <v>2</v>
      </c>
      <c r="M929" s="92">
        <f t="shared" si="24"/>
        <v>39</v>
      </c>
      <c r="N929" s="18" t="s">
        <v>3281</v>
      </c>
    </row>
    <row r="930" ht="48" hidden="1" spans="1:14">
      <c r="A930" s="17">
        <v>674</v>
      </c>
      <c r="B930" s="18" t="s">
        <v>68</v>
      </c>
      <c r="C930" s="546" t="s">
        <v>3379</v>
      </c>
      <c r="D930" s="543" t="s">
        <v>3380</v>
      </c>
      <c r="E930" s="543" t="s">
        <v>3381</v>
      </c>
      <c r="F930" s="547" t="s">
        <v>3292</v>
      </c>
      <c r="G930" s="545" t="s">
        <v>879</v>
      </c>
      <c r="H930" s="548" t="s">
        <v>3382</v>
      </c>
      <c r="I930" s="576" t="s">
        <v>3383</v>
      </c>
      <c r="J930" s="543">
        <v>91</v>
      </c>
      <c r="K930" s="543">
        <v>2</v>
      </c>
      <c r="L930" s="543">
        <v>3</v>
      </c>
      <c r="M930" s="92">
        <f t="shared" si="24"/>
        <v>96</v>
      </c>
      <c r="N930" s="18" t="s">
        <v>3281</v>
      </c>
    </row>
    <row r="931" ht="33.75" hidden="1" spans="1:14">
      <c r="A931" s="17">
        <v>675</v>
      </c>
      <c r="B931" s="18" t="s">
        <v>68</v>
      </c>
      <c r="C931" s="217" t="s">
        <v>3384</v>
      </c>
      <c r="D931" s="208" t="s">
        <v>3385</v>
      </c>
      <c r="E931" s="208" t="s">
        <v>3386</v>
      </c>
      <c r="F931" s="549" t="s">
        <v>3292</v>
      </c>
      <c r="G931" s="209" t="s">
        <v>3387</v>
      </c>
      <c r="H931" s="210" t="s">
        <v>3388</v>
      </c>
      <c r="I931" s="223" t="s">
        <v>3389</v>
      </c>
      <c r="J931" s="208">
        <v>36</v>
      </c>
      <c r="K931" s="208">
        <v>1</v>
      </c>
      <c r="L931" s="208">
        <v>2</v>
      </c>
      <c r="M931" s="92">
        <f t="shared" si="24"/>
        <v>39</v>
      </c>
      <c r="N931" s="18" t="s">
        <v>3281</v>
      </c>
    </row>
    <row r="932" ht="22.5" hidden="1" spans="1:14">
      <c r="A932" s="17">
        <v>670</v>
      </c>
      <c r="B932" s="18" t="s">
        <v>68</v>
      </c>
      <c r="C932" s="217" t="s">
        <v>3390</v>
      </c>
      <c r="D932" s="208" t="s">
        <v>3391</v>
      </c>
      <c r="E932" s="208" t="s">
        <v>3392</v>
      </c>
      <c r="F932" s="549" t="s">
        <v>1527</v>
      </c>
      <c r="G932" s="209" t="s">
        <v>3393</v>
      </c>
      <c r="H932" s="210" t="s">
        <v>3394</v>
      </c>
      <c r="I932" s="223" t="s">
        <v>3395</v>
      </c>
      <c r="J932" s="208">
        <v>42</v>
      </c>
      <c r="K932" s="208">
        <v>1</v>
      </c>
      <c r="L932" s="208">
        <v>3</v>
      </c>
      <c r="M932" s="92">
        <f t="shared" si="24"/>
        <v>46</v>
      </c>
      <c r="N932" s="18" t="s">
        <v>3281</v>
      </c>
    </row>
    <row r="933" s="1" customFormat="1" ht="22.5" hidden="1" spans="1:14">
      <c r="A933" s="45">
        <v>595</v>
      </c>
      <c r="B933" s="18" t="s">
        <v>76</v>
      </c>
      <c r="C933" s="217" t="s">
        <v>3396</v>
      </c>
      <c r="D933" s="208" t="s">
        <v>3396</v>
      </c>
      <c r="E933" s="208" t="s">
        <v>3397</v>
      </c>
      <c r="F933" s="549" t="s">
        <v>129</v>
      </c>
      <c r="G933" s="209" t="s">
        <v>3398</v>
      </c>
      <c r="H933" s="210" t="s">
        <v>3399</v>
      </c>
      <c r="I933" s="223" t="s">
        <v>3395</v>
      </c>
      <c r="J933" s="208">
        <v>42</v>
      </c>
      <c r="K933" s="208">
        <v>1</v>
      </c>
      <c r="L933" s="208">
        <v>3</v>
      </c>
      <c r="M933" s="92">
        <f t="shared" si="24"/>
        <v>46</v>
      </c>
      <c r="N933" s="18" t="s">
        <v>3281</v>
      </c>
    </row>
    <row r="934" s="1" customFormat="1" ht="22.5" hidden="1" spans="1:15">
      <c r="A934" s="45"/>
      <c r="B934" s="46" t="s">
        <v>68</v>
      </c>
      <c r="C934" s="217" t="s">
        <v>3400</v>
      </c>
      <c r="D934" s="208" t="s">
        <v>3401</v>
      </c>
      <c r="E934" s="208" t="s">
        <v>3402</v>
      </c>
      <c r="F934" s="549" t="s">
        <v>3305</v>
      </c>
      <c r="G934" s="209" t="s">
        <v>3403</v>
      </c>
      <c r="H934" s="210" t="s">
        <v>3404</v>
      </c>
      <c r="I934" s="223" t="s">
        <v>3405</v>
      </c>
      <c r="J934" s="48">
        <v>59</v>
      </c>
      <c r="K934" s="48">
        <v>1</v>
      </c>
      <c r="L934" s="48">
        <v>2</v>
      </c>
      <c r="M934" s="46">
        <f t="shared" si="24"/>
        <v>62</v>
      </c>
      <c r="N934" s="46" t="s">
        <v>3281</v>
      </c>
      <c r="O934" s="1" t="s">
        <v>114</v>
      </c>
    </row>
    <row r="935" ht="54" hidden="1" spans="1:14">
      <c r="A935" s="17">
        <v>636</v>
      </c>
      <c r="B935" s="18" t="s">
        <v>68</v>
      </c>
      <c r="C935" s="550" t="s">
        <v>3406</v>
      </c>
      <c r="D935" s="551" t="s">
        <v>3407</v>
      </c>
      <c r="E935" s="551" t="s">
        <v>3408</v>
      </c>
      <c r="F935" s="552" t="s">
        <v>3305</v>
      </c>
      <c r="G935" s="553" t="s">
        <v>3409</v>
      </c>
      <c r="H935" s="779" t="s">
        <v>3410</v>
      </c>
      <c r="I935" s="577" t="s">
        <v>3411</v>
      </c>
      <c r="J935" s="208">
        <v>55</v>
      </c>
      <c r="K935" s="208">
        <v>1</v>
      </c>
      <c r="L935" s="208">
        <v>3</v>
      </c>
      <c r="M935" s="92">
        <f t="shared" si="24"/>
        <v>59</v>
      </c>
      <c r="N935" s="18" t="s">
        <v>3281</v>
      </c>
    </row>
    <row r="936" s="1" customFormat="1" ht="24" hidden="1" spans="1:14">
      <c r="A936" s="45"/>
      <c r="B936" s="46" t="s">
        <v>68</v>
      </c>
      <c r="C936" s="554" t="s">
        <v>3412</v>
      </c>
      <c r="D936" s="64" t="s">
        <v>3413</v>
      </c>
      <c r="E936" s="64" t="s">
        <v>3414</v>
      </c>
      <c r="F936" s="64" t="s">
        <v>3292</v>
      </c>
      <c r="G936" s="537" t="s">
        <v>3415</v>
      </c>
      <c r="H936" s="778" t="s">
        <v>3416</v>
      </c>
      <c r="I936" s="577" t="s">
        <v>3411</v>
      </c>
      <c r="J936" s="208">
        <v>55</v>
      </c>
      <c r="K936" s="208">
        <v>1</v>
      </c>
      <c r="L936" s="208">
        <v>3</v>
      </c>
      <c r="M936" s="46">
        <f t="shared" si="24"/>
        <v>59</v>
      </c>
      <c r="N936" s="46" t="s">
        <v>3281</v>
      </c>
    </row>
    <row r="937" ht="22.5" hidden="1" spans="1:14">
      <c r="A937" s="17">
        <v>677</v>
      </c>
      <c r="B937" s="18" t="s">
        <v>68</v>
      </c>
      <c r="C937" s="217" t="s">
        <v>3417</v>
      </c>
      <c r="D937" s="208" t="s">
        <v>3418</v>
      </c>
      <c r="E937" s="555" t="s">
        <v>3419</v>
      </c>
      <c r="F937" s="556" t="s">
        <v>3292</v>
      </c>
      <c r="G937" s="209" t="s">
        <v>3420</v>
      </c>
      <c r="H937" s="210" t="s">
        <v>3311</v>
      </c>
      <c r="I937" s="223" t="s">
        <v>3359</v>
      </c>
      <c r="J937" s="208">
        <v>42</v>
      </c>
      <c r="K937" s="208">
        <v>1</v>
      </c>
      <c r="L937" s="208">
        <v>3</v>
      </c>
      <c r="M937" s="92">
        <f t="shared" si="24"/>
        <v>46</v>
      </c>
      <c r="N937" s="18" t="s">
        <v>3281</v>
      </c>
    </row>
    <row r="938" ht="22.5" hidden="1" spans="1:14">
      <c r="A938" s="17">
        <v>632</v>
      </c>
      <c r="B938" s="18" t="s">
        <v>68</v>
      </c>
      <c r="C938" s="217" t="s">
        <v>3421</v>
      </c>
      <c r="D938" s="208" t="s">
        <v>3422</v>
      </c>
      <c r="E938" s="208" t="s">
        <v>3423</v>
      </c>
      <c r="F938" s="549" t="s">
        <v>3305</v>
      </c>
      <c r="G938" s="209" t="s">
        <v>176</v>
      </c>
      <c r="H938" s="210" t="s">
        <v>3424</v>
      </c>
      <c r="I938" s="223" t="s">
        <v>3359</v>
      </c>
      <c r="J938" s="208">
        <v>42</v>
      </c>
      <c r="K938" s="208">
        <v>1</v>
      </c>
      <c r="L938" s="208">
        <v>3</v>
      </c>
      <c r="M938" s="92">
        <f t="shared" si="24"/>
        <v>46</v>
      </c>
      <c r="N938" s="18" t="s">
        <v>3281</v>
      </c>
    </row>
    <row r="939" hidden="1" spans="1:14">
      <c r="A939" s="17">
        <v>673</v>
      </c>
      <c r="B939" s="18" t="s">
        <v>68</v>
      </c>
      <c r="C939" s="217" t="s">
        <v>3425</v>
      </c>
      <c r="D939" s="208" t="s">
        <v>3426</v>
      </c>
      <c r="E939" s="208" t="s">
        <v>3427</v>
      </c>
      <c r="F939" s="549" t="s">
        <v>3292</v>
      </c>
      <c r="G939" s="209" t="s">
        <v>2540</v>
      </c>
      <c r="H939" s="210" t="s">
        <v>3428</v>
      </c>
      <c r="I939" s="223" t="s">
        <v>3362</v>
      </c>
      <c r="J939" s="208">
        <v>36</v>
      </c>
      <c r="K939" s="208">
        <v>1</v>
      </c>
      <c r="L939" s="208">
        <v>2</v>
      </c>
      <c r="M939" s="92">
        <f t="shared" si="24"/>
        <v>39</v>
      </c>
      <c r="N939" s="18" t="s">
        <v>3281</v>
      </c>
    </row>
    <row r="940" ht="22.5" hidden="1" spans="1:14">
      <c r="A940" s="17">
        <v>587</v>
      </c>
      <c r="B940" s="18" t="s">
        <v>76</v>
      </c>
      <c r="C940" s="217" t="s">
        <v>3429</v>
      </c>
      <c r="D940" s="208" t="s">
        <v>3430</v>
      </c>
      <c r="E940" s="208" t="s">
        <v>3431</v>
      </c>
      <c r="F940" s="549" t="s">
        <v>80</v>
      </c>
      <c r="G940" s="209" t="s">
        <v>3432</v>
      </c>
      <c r="H940" s="210" t="s">
        <v>3433</v>
      </c>
      <c r="I940" s="223" t="s">
        <v>3434</v>
      </c>
      <c r="J940" s="208">
        <v>42</v>
      </c>
      <c r="K940" s="208">
        <v>1</v>
      </c>
      <c r="L940" s="208">
        <v>3</v>
      </c>
      <c r="M940" s="92">
        <f t="shared" si="24"/>
        <v>46</v>
      </c>
      <c r="N940" s="18" t="s">
        <v>3281</v>
      </c>
    </row>
    <row r="941" ht="33.75" hidden="1" spans="1:14">
      <c r="A941" s="17">
        <v>639</v>
      </c>
      <c r="B941" s="18" t="s">
        <v>68</v>
      </c>
      <c r="C941" s="217" t="s">
        <v>3435</v>
      </c>
      <c r="D941" s="208" t="s">
        <v>3436</v>
      </c>
      <c r="E941" s="208" t="s">
        <v>3437</v>
      </c>
      <c r="F941" s="549" t="s">
        <v>3292</v>
      </c>
      <c r="G941" s="270" t="s">
        <v>1405</v>
      </c>
      <c r="H941" s="210" t="s">
        <v>3438</v>
      </c>
      <c r="I941" s="223" t="s">
        <v>3439</v>
      </c>
      <c r="J941" s="208">
        <v>91</v>
      </c>
      <c r="K941" s="208">
        <v>2</v>
      </c>
      <c r="L941" s="208">
        <v>3</v>
      </c>
      <c r="M941" s="92">
        <f t="shared" si="24"/>
        <v>96</v>
      </c>
      <c r="N941" s="18" t="s">
        <v>3281</v>
      </c>
    </row>
    <row r="942" ht="22.5" hidden="1" spans="1:14">
      <c r="A942" s="17">
        <v>670</v>
      </c>
      <c r="B942" s="18" t="s">
        <v>68</v>
      </c>
      <c r="C942" s="217" t="s">
        <v>3390</v>
      </c>
      <c r="D942" s="208" t="s">
        <v>3391</v>
      </c>
      <c r="E942" s="270" t="s">
        <v>3392</v>
      </c>
      <c r="F942" s="549" t="s">
        <v>1527</v>
      </c>
      <c r="G942" s="270" t="s">
        <v>3393</v>
      </c>
      <c r="H942" s="210" t="s">
        <v>3394</v>
      </c>
      <c r="I942" s="223" t="s">
        <v>3440</v>
      </c>
      <c r="J942" s="208">
        <v>55</v>
      </c>
      <c r="K942" s="208">
        <v>1</v>
      </c>
      <c r="L942" s="208">
        <v>3</v>
      </c>
      <c r="M942" s="92">
        <f t="shared" si="24"/>
        <v>59</v>
      </c>
      <c r="N942" s="18" t="s">
        <v>3281</v>
      </c>
    </row>
    <row r="943" ht="24" hidden="1" spans="1:14">
      <c r="A943" s="17">
        <v>650</v>
      </c>
      <c r="B943" s="18" t="s">
        <v>68</v>
      </c>
      <c r="C943" s="217" t="s">
        <v>3441</v>
      </c>
      <c r="D943" s="557" t="s">
        <v>3442</v>
      </c>
      <c r="E943" s="208" t="s">
        <v>3443</v>
      </c>
      <c r="F943" s="549" t="s">
        <v>3305</v>
      </c>
      <c r="G943" s="270" t="s">
        <v>3444</v>
      </c>
      <c r="H943" s="210" t="s">
        <v>3445</v>
      </c>
      <c r="I943" s="578" t="s">
        <v>3446</v>
      </c>
      <c r="J943" s="208">
        <v>55</v>
      </c>
      <c r="K943" s="208">
        <v>1</v>
      </c>
      <c r="L943" s="208">
        <v>3</v>
      </c>
      <c r="M943" s="92">
        <f t="shared" si="24"/>
        <v>59</v>
      </c>
      <c r="N943" s="18" t="s">
        <v>3281</v>
      </c>
    </row>
    <row r="944" s="1" customFormat="1" ht="22.5" hidden="1" spans="1:14">
      <c r="A944" s="45"/>
      <c r="B944" s="46" t="s">
        <v>68</v>
      </c>
      <c r="C944" s="217" t="s">
        <v>3447</v>
      </c>
      <c r="D944" s="208" t="s">
        <v>3448</v>
      </c>
      <c r="E944" s="208" t="s">
        <v>3449</v>
      </c>
      <c r="F944" s="549" t="s">
        <v>3292</v>
      </c>
      <c r="G944" s="558">
        <v>43709</v>
      </c>
      <c r="H944" s="559">
        <v>9787518062997</v>
      </c>
      <c r="I944" s="223" t="s">
        <v>3354</v>
      </c>
      <c r="J944" s="48">
        <v>59</v>
      </c>
      <c r="K944" s="48">
        <v>1</v>
      </c>
      <c r="L944" s="48">
        <v>2</v>
      </c>
      <c r="M944" s="46">
        <f t="shared" si="24"/>
        <v>62</v>
      </c>
      <c r="N944" s="46" t="s">
        <v>3281</v>
      </c>
    </row>
    <row r="945" ht="22.5" hidden="1" spans="1:14">
      <c r="A945" s="17">
        <v>589</v>
      </c>
      <c r="B945" s="18" t="s">
        <v>76</v>
      </c>
      <c r="C945" s="560" t="s">
        <v>3450</v>
      </c>
      <c r="D945" s="561" t="s">
        <v>3451</v>
      </c>
      <c r="E945" s="561" t="s">
        <v>3452</v>
      </c>
      <c r="F945" s="562" t="s">
        <v>3453</v>
      </c>
      <c r="G945" s="563" t="s">
        <v>3454</v>
      </c>
      <c r="H945" s="564" t="s">
        <v>3455</v>
      </c>
      <c r="I945" s="579" t="s">
        <v>3456</v>
      </c>
      <c r="J945" s="48">
        <v>59</v>
      </c>
      <c r="K945" s="48">
        <v>1</v>
      </c>
      <c r="L945" s="48">
        <v>2</v>
      </c>
      <c r="M945" s="92">
        <f t="shared" si="24"/>
        <v>62</v>
      </c>
      <c r="N945" s="18" t="s">
        <v>3281</v>
      </c>
    </row>
    <row r="946" ht="22.5" hidden="1" spans="1:14">
      <c r="A946" s="17">
        <v>360</v>
      </c>
      <c r="B946" s="18" t="s">
        <v>59</v>
      </c>
      <c r="C946" s="217" t="s">
        <v>67</v>
      </c>
      <c r="D946" s="208" t="s">
        <v>3457</v>
      </c>
      <c r="E946" s="208" t="s">
        <v>3458</v>
      </c>
      <c r="F946" s="549" t="s">
        <v>63</v>
      </c>
      <c r="G946" s="209" t="s">
        <v>2498</v>
      </c>
      <c r="H946" s="210" t="s">
        <v>3459</v>
      </c>
      <c r="I946" s="223" t="s">
        <v>3446</v>
      </c>
      <c r="J946" s="208">
        <v>55</v>
      </c>
      <c r="K946" s="208">
        <v>1</v>
      </c>
      <c r="L946" s="208">
        <v>3</v>
      </c>
      <c r="M946" s="92">
        <f t="shared" si="24"/>
        <v>59</v>
      </c>
      <c r="N946" s="18" t="s">
        <v>3281</v>
      </c>
    </row>
    <row r="947" ht="22.5" hidden="1" spans="1:14">
      <c r="A947" s="17">
        <v>682</v>
      </c>
      <c r="B947" s="18" t="s">
        <v>59</v>
      </c>
      <c r="C947" s="217" t="s">
        <v>3460</v>
      </c>
      <c r="D947" s="208" t="s">
        <v>3461</v>
      </c>
      <c r="E947" s="208" t="s">
        <v>3462</v>
      </c>
      <c r="F947" s="549" t="s">
        <v>63</v>
      </c>
      <c r="G947" s="209" t="s">
        <v>3463</v>
      </c>
      <c r="H947" s="210" t="s">
        <v>3464</v>
      </c>
      <c r="I947" s="223" t="s">
        <v>3362</v>
      </c>
      <c r="J947" s="208">
        <v>36</v>
      </c>
      <c r="K947" s="208">
        <v>1</v>
      </c>
      <c r="L947" s="208">
        <v>2</v>
      </c>
      <c r="M947" s="92">
        <f t="shared" si="24"/>
        <v>39</v>
      </c>
      <c r="N947" s="18" t="s">
        <v>3281</v>
      </c>
    </row>
    <row r="948" hidden="1" spans="1:14">
      <c r="A948" s="17"/>
      <c r="B948" s="18" t="s">
        <v>68</v>
      </c>
      <c r="C948" s="217" t="s">
        <v>3465</v>
      </c>
      <c r="D948" s="208" t="s">
        <v>3466</v>
      </c>
      <c r="E948" s="208" t="s">
        <v>3467</v>
      </c>
      <c r="F948" s="549" t="s">
        <v>3305</v>
      </c>
      <c r="G948" s="209" t="s">
        <v>3468</v>
      </c>
      <c r="H948" s="210" t="s">
        <v>3469</v>
      </c>
      <c r="I948" s="223" t="s">
        <v>3470</v>
      </c>
      <c r="J948" s="208">
        <v>23</v>
      </c>
      <c r="K948" s="208">
        <v>1</v>
      </c>
      <c r="L948" s="208">
        <v>2</v>
      </c>
      <c r="M948" s="18">
        <f t="shared" si="24"/>
        <v>26</v>
      </c>
      <c r="N948" s="18" t="s">
        <v>3281</v>
      </c>
    </row>
    <row r="949" ht="22.5" hidden="1" spans="1:14">
      <c r="A949" s="17">
        <v>653</v>
      </c>
      <c r="B949" s="18" t="s">
        <v>44</v>
      </c>
      <c r="C949" s="217" t="s">
        <v>3471</v>
      </c>
      <c r="D949" s="208" t="s">
        <v>3361</v>
      </c>
      <c r="E949" s="208" t="s">
        <v>2828</v>
      </c>
      <c r="F949" s="549" t="s">
        <v>15</v>
      </c>
      <c r="G949" s="209" t="s">
        <v>3472</v>
      </c>
      <c r="H949" s="210" t="s">
        <v>2830</v>
      </c>
      <c r="I949" s="223" t="s">
        <v>3473</v>
      </c>
      <c r="J949" s="208">
        <v>40</v>
      </c>
      <c r="K949" s="208">
        <v>1</v>
      </c>
      <c r="L949" s="208">
        <v>2</v>
      </c>
      <c r="M949" s="92">
        <f t="shared" si="24"/>
        <v>43</v>
      </c>
      <c r="N949" s="18" t="s">
        <v>3281</v>
      </c>
    </row>
    <row r="950" hidden="1" spans="1:14">
      <c r="A950" s="17">
        <v>651</v>
      </c>
      <c r="B950" s="18" t="s">
        <v>68</v>
      </c>
      <c r="C950" s="217" t="s">
        <v>3474</v>
      </c>
      <c r="D950" s="208" t="s">
        <v>3475</v>
      </c>
      <c r="E950" s="208" t="s">
        <v>3476</v>
      </c>
      <c r="F950" s="549" t="s">
        <v>3305</v>
      </c>
      <c r="G950" s="209" t="s">
        <v>3477</v>
      </c>
      <c r="H950" s="210" t="s">
        <v>3478</v>
      </c>
      <c r="I950" s="223" t="s">
        <v>3479</v>
      </c>
      <c r="J950" s="208">
        <v>71</v>
      </c>
      <c r="K950" s="208">
        <v>1</v>
      </c>
      <c r="L950" s="208">
        <v>3</v>
      </c>
      <c r="M950" s="92">
        <f t="shared" si="24"/>
        <v>75</v>
      </c>
      <c r="N950" s="18" t="s">
        <v>3281</v>
      </c>
    </row>
    <row r="951" ht="22.5" hidden="1" spans="1:14">
      <c r="A951" s="17">
        <v>633</v>
      </c>
      <c r="B951" s="18" t="s">
        <v>68</v>
      </c>
      <c r="C951" s="217" t="s">
        <v>3480</v>
      </c>
      <c r="D951" s="565" t="s">
        <v>3481</v>
      </c>
      <c r="E951" s="565" t="s">
        <v>3482</v>
      </c>
      <c r="F951" s="565" t="s">
        <v>472</v>
      </c>
      <c r="G951" s="566">
        <v>39692</v>
      </c>
      <c r="H951" s="567" t="s">
        <v>3483</v>
      </c>
      <c r="I951" s="223" t="s">
        <v>3484</v>
      </c>
      <c r="J951" s="208">
        <v>24</v>
      </c>
      <c r="K951" s="208">
        <v>1</v>
      </c>
      <c r="L951" s="208">
        <v>2</v>
      </c>
      <c r="M951" s="92">
        <f t="shared" si="24"/>
        <v>27</v>
      </c>
      <c r="N951" s="18" t="s">
        <v>3281</v>
      </c>
    </row>
    <row r="952" s="1" customFormat="1" ht="22.5" hidden="1" spans="1:14">
      <c r="A952" s="45"/>
      <c r="B952" s="46" t="s">
        <v>76</v>
      </c>
      <c r="C952" s="217" t="s">
        <v>3485</v>
      </c>
      <c r="D952" s="208" t="s">
        <v>3486</v>
      </c>
      <c r="E952" s="208" t="s">
        <v>3487</v>
      </c>
      <c r="F952" s="208" t="s">
        <v>3488</v>
      </c>
      <c r="G952" s="209" t="s">
        <v>3489</v>
      </c>
      <c r="H952" s="568">
        <v>9787534965838</v>
      </c>
      <c r="I952" s="223" t="s">
        <v>3490</v>
      </c>
      <c r="J952" s="208">
        <v>86</v>
      </c>
      <c r="K952" s="208">
        <v>1</v>
      </c>
      <c r="L952" s="208">
        <v>3</v>
      </c>
      <c r="M952" s="46">
        <f t="shared" si="24"/>
        <v>90</v>
      </c>
      <c r="N952" s="46" t="s">
        <v>3281</v>
      </c>
    </row>
    <row r="953" ht="33.75" hidden="1" spans="1:14">
      <c r="A953" s="17">
        <v>638</v>
      </c>
      <c r="B953" s="18" t="s">
        <v>68</v>
      </c>
      <c r="C953" s="217" t="s">
        <v>3491</v>
      </c>
      <c r="D953" s="208" t="s">
        <v>2009</v>
      </c>
      <c r="E953" s="208" t="s">
        <v>3492</v>
      </c>
      <c r="F953" s="549" t="s">
        <v>1642</v>
      </c>
      <c r="G953" s="209" t="s">
        <v>3493</v>
      </c>
      <c r="H953" s="210" t="s">
        <v>3494</v>
      </c>
      <c r="I953" s="223" t="s">
        <v>3495</v>
      </c>
      <c r="J953" s="208">
        <v>71</v>
      </c>
      <c r="K953" s="208">
        <v>1</v>
      </c>
      <c r="L953" s="208">
        <v>3</v>
      </c>
      <c r="M953" s="92">
        <f t="shared" si="24"/>
        <v>75</v>
      </c>
      <c r="N953" s="18" t="s">
        <v>3281</v>
      </c>
    </row>
    <row r="954" hidden="1" spans="1:15">
      <c r="A954" s="17"/>
      <c r="B954" s="18" t="s">
        <v>68</v>
      </c>
      <c r="C954" s="217" t="s">
        <v>3496</v>
      </c>
      <c r="D954" s="208" t="s">
        <v>3497</v>
      </c>
      <c r="E954" s="208" t="s">
        <v>3498</v>
      </c>
      <c r="F954" s="549" t="s">
        <v>1642</v>
      </c>
      <c r="G954" s="209" t="s">
        <v>3493</v>
      </c>
      <c r="H954" s="210" t="s">
        <v>3499</v>
      </c>
      <c r="I954" s="223" t="s">
        <v>3500</v>
      </c>
      <c r="J954" s="208">
        <v>29</v>
      </c>
      <c r="K954" s="208">
        <v>1</v>
      </c>
      <c r="L954" s="208">
        <v>1</v>
      </c>
      <c r="M954" s="18">
        <f t="shared" si="24"/>
        <v>31</v>
      </c>
      <c r="N954" s="18" t="s">
        <v>3281</v>
      </c>
      <c r="O954" s="1" t="s">
        <v>114</v>
      </c>
    </row>
    <row r="955" s="1" customFormat="1" ht="33.75" hidden="1" spans="1:14">
      <c r="A955" s="45"/>
      <c r="B955" s="46" t="s">
        <v>44</v>
      </c>
      <c r="C955" s="217" t="s">
        <v>3501</v>
      </c>
      <c r="D955" s="64" t="s">
        <v>3502</v>
      </c>
      <c r="E955" s="64" t="s">
        <v>3503</v>
      </c>
      <c r="F955" s="64" t="s">
        <v>3504</v>
      </c>
      <c r="G955" s="569" t="s">
        <v>3505</v>
      </c>
      <c r="H955" s="778" t="s">
        <v>3506</v>
      </c>
      <c r="I955" s="223" t="s">
        <v>3500</v>
      </c>
      <c r="J955" s="208">
        <v>29</v>
      </c>
      <c r="K955" s="208">
        <v>1</v>
      </c>
      <c r="L955" s="208">
        <v>2</v>
      </c>
      <c r="M955" s="46">
        <f t="shared" si="24"/>
        <v>32</v>
      </c>
      <c r="N955" s="46" t="s">
        <v>3281</v>
      </c>
    </row>
    <row r="956" s="3" customFormat="1" ht="45" hidden="1" spans="2:14">
      <c r="B956" s="88" t="s">
        <v>68</v>
      </c>
      <c r="C956" s="570" t="s">
        <v>3507</v>
      </c>
      <c r="D956" s="571" t="s">
        <v>3508</v>
      </c>
      <c r="E956" s="571" t="s">
        <v>3509</v>
      </c>
      <c r="F956" s="571" t="s">
        <v>3510</v>
      </c>
      <c r="G956" s="572" t="s">
        <v>3511</v>
      </c>
      <c r="H956" s="780" t="s">
        <v>3512</v>
      </c>
      <c r="I956" s="360" t="s">
        <v>3513</v>
      </c>
      <c r="J956" s="360">
        <v>89</v>
      </c>
      <c r="K956" s="360">
        <v>1</v>
      </c>
      <c r="L956" s="360">
        <v>2</v>
      </c>
      <c r="M956" s="88">
        <f t="shared" si="24"/>
        <v>92</v>
      </c>
      <c r="N956" s="88" t="s">
        <v>3281</v>
      </c>
    </row>
    <row r="957" s="1" customFormat="1" ht="33.75" hidden="1" spans="1:14">
      <c r="A957" s="45">
        <v>666</v>
      </c>
      <c r="B957" s="46" t="s">
        <v>44</v>
      </c>
      <c r="C957" s="326" t="s">
        <v>3514</v>
      </c>
      <c r="D957" s="50" t="s">
        <v>3515</v>
      </c>
      <c r="E957" s="50" t="s">
        <v>3516</v>
      </c>
      <c r="F957" s="350" t="s">
        <v>2846</v>
      </c>
      <c r="G957" s="283" t="s">
        <v>3517</v>
      </c>
      <c r="H957" s="573" t="s">
        <v>3518</v>
      </c>
      <c r="I957" s="297" t="s">
        <v>3519</v>
      </c>
      <c r="J957" s="50">
        <v>81</v>
      </c>
      <c r="K957" s="50">
        <v>1</v>
      </c>
      <c r="L957" s="50">
        <v>3</v>
      </c>
      <c r="M957" s="100">
        <f t="shared" si="24"/>
        <v>85</v>
      </c>
      <c r="N957" s="46" t="s">
        <v>3281</v>
      </c>
    </row>
    <row r="958" ht="22.5" hidden="1" spans="1:14">
      <c r="A958" s="17">
        <v>681</v>
      </c>
      <c r="B958" s="18" t="s">
        <v>59</v>
      </c>
      <c r="C958" s="326" t="s">
        <v>3520</v>
      </c>
      <c r="D958" s="50" t="s">
        <v>3521</v>
      </c>
      <c r="E958" s="50" t="s">
        <v>3522</v>
      </c>
      <c r="F958" s="350" t="s">
        <v>63</v>
      </c>
      <c r="G958" s="283" t="s">
        <v>3523</v>
      </c>
      <c r="H958" s="573" t="s">
        <v>3524</v>
      </c>
      <c r="I958" s="297" t="s">
        <v>3473</v>
      </c>
      <c r="J958" s="50">
        <v>39</v>
      </c>
      <c r="K958" s="50">
        <v>1</v>
      </c>
      <c r="L958" s="50">
        <v>2</v>
      </c>
      <c r="M958" s="92">
        <f t="shared" si="24"/>
        <v>42</v>
      </c>
      <c r="N958" s="18" t="s">
        <v>3281</v>
      </c>
    </row>
    <row r="959" s="1" customFormat="1" ht="24" hidden="1" spans="1:14">
      <c r="A959" s="45"/>
      <c r="B959" s="46" t="s">
        <v>76</v>
      </c>
      <c r="C959" s="217" t="s">
        <v>3525</v>
      </c>
      <c r="D959" s="287" t="s">
        <v>3526</v>
      </c>
      <c r="E959" s="574" t="s">
        <v>3527</v>
      </c>
      <c r="F959" s="574" t="s">
        <v>148</v>
      </c>
      <c r="G959" s="540" t="s">
        <v>3528</v>
      </c>
      <c r="H959" s="575">
        <v>9787550242616</v>
      </c>
      <c r="I959" s="220" t="s">
        <v>3529</v>
      </c>
      <c r="J959" s="208">
        <v>49</v>
      </c>
      <c r="K959" s="208">
        <v>1</v>
      </c>
      <c r="L959" s="208">
        <v>3</v>
      </c>
      <c r="M959" s="46">
        <f t="shared" si="24"/>
        <v>53</v>
      </c>
      <c r="N959" s="46" t="s">
        <v>3281</v>
      </c>
    </row>
    <row r="960" s="1" customFormat="1" ht="24" hidden="1" spans="1:14">
      <c r="A960" s="45"/>
      <c r="B960" s="46" t="s">
        <v>44</v>
      </c>
      <c r="C960" s="217" t="s">
        <v>3525</v>
      </c>
      <c r="D960" s="208" t="s">
        <v>3530</v>
      </c>
      <c r="E960" s="208" t="s">
        <v>3531</v>
      </c>
      <c r="F960" s="549" t="s">
        <v>3532</v>
      </c>
      <c r="G960" s="209" t="s">
        <v>700</v>
      </c>
      <c r="H960" s="781" t="s">
        <v>3533</v>
      </c>
      <c r="I960" s="220" t="s">
        <v>3529</v>
      </c>
      <c r="J960" s="208">
        <v>49</v>
      </c>
      <c r="K960" s="208">
        <v>1</v>
      </c>
      <c r="L960" s="208">
        <v>3</v>
      </c>
      <c r="M960" s="46">
        <f t="shared" si="24"/>
        <v>53</v>
      </c>
      <c r="N960" s="46" t="s">
        <v>3281</v>
      </c>
    </row>
    <row r="961" ht="33.75" hidden="1" spans="1:14">
      <c r="A961" s="17">
        <v>359</v>
      </c>
      <c r="B961" s="18" t="s">
        <v>59</v>
      </c>
      <c r="C961" s="326" t="s">
        <v>3534</v>
      </c>
      <c r="D961" s="208" t="s">
        <v>3535</v>
      </c>
      <c r="E961" s="208" t="s">
        <v>548</v>
      </c>
      <c r="F961" s="549" t="s">
        <v>63</v>
      </c>
      <c r="G961" s="209" t="s">
        <v>3536</v>
      </c>
      <c r="H961" s="580">
        <v>9787115492517</v>
      </c>
      <c r="I961" s="223" t="s">
        <v>3537</v>
      </c>
      <c r="J961" s="208">
        <v>105</v>
      </c>
      <c r="K961" s="208">
        <v>2</v>
      </c>
      <c r="L961" s="208">
        <v>3</v>
      </c>
      <c r="M961" s="92">
        <f t="shared" si="24"/>
        <v>110</v>
      </c>
      <c r="N961" s="18" t="s">
        <v>3281</v>
      </c>
    </row>
    <row r="962" ht="22.5" hidden="1" spans="1:14">
      <c r="A962" s="17">
        <v>678</v>
      </c>
      <c r="B962" s="18" t="s">
        <v>309</v>
      </c>
      <c r="C962" s="581" t="s">
        <v>3538</v>
      </c>
      <c r="D962" s="50" t="s">
        <v>3539</v>
      </c>
      <c r="E962" s="303" t="s">
        <v>3540</v>
      </c>
      <c r="F962" s="50" t="s">
        <v>2324</v>
      </c>
      <c r="G962" s="582">
        <v>43862</v>
      </c>
      <c r="H962" s="583">
        <v>9787541089961</v>
      </c>
      <c r="I962" s="223" t="s">
        <v>3541</v>
      </c>
      <c r="J962" s="208">
        <v>80</v>
      </c>
      <c r="K962" s="208">
        <v>2</v>
      </c>
      <c r="L962" s="208">
        <v>3</v>
      </c>
      <c r="M962" s="92">
        <f t="shared" ref="M962:M974" si="25">L962+K962+J962</f>
        <v>85</v>
      </c>
      <c r="N962" s="18" t="s">
        <v>3281</v>
      </c>
    </row>
    <row r="963" ht="22.5" hidden="1" spans="1:14">
      <c r="A963" s="17">
        <v>665</v>
      </c>
      <c r="B963" s="18" t="s">
        <v>44</v>
      </c>
      <c r="C963" s="584"/>
      <c r="D963" s="50" t="s">
        <v>3542</v>
      </c>
      <c r="E963" s="303" t="s">
        <v>3543</v>
      </c>
      <c r="F963" s="50" t="s">
        <v>3544</v>
      </c>
      <c r="G963" s="582">
        <v>43586</v>
      </c>
      <c r="H963" s="303" t="s">
        <v>3545</v>
      </c>
      <c r="I963" s="223" t="s">
        <v>3541</v>
      </c>
      <c r="J963" s="208">
        <v>80</v>
      </c>
      <c r="K963" s="208">
        <v>2</v>
      </c>
      <c r="L963" s="208">
        <v>3</v>
      </c>
      <c r="M963" s="92">
        <f t="shared" si="25"/>
        <v>85</v>
      </c>
      <c r="N963" s="18" t="s">
        <v>3281</v>
      </c>
    </row>
    <row r="964" ht="22.5" hidden="1" spans="1:14">
      <c r="A964" s="17">
        <v>679</v>
      </c>
      <c r="B964" s="18" t="s">
        <v>59</v>
      </c>
      <c r="C964" s="326" t="s">
        <v>3546</v>
      </c>
      <c r="D964" s="50" t="s">
        <v>3547</v>
      </c>
      <c r="E964" s="303" t="s">
        <v>3548</v>
      </c>
      <c r="F964" s="50" t="s">
        <v>148</v>
      </c>
      <c r="G964" s="209" t="s">
        <v>3549</v>
      </c>
      <c r="H964" s="583">
        <v>9787106032371</v>
      </c>
      <c r="I964" s="223" t="s">
        <v>3541</v>
      </c>
      <c r="J964" s="208">
        <v>80</v>
      </c>
      <c r="K964" s="208">
        <v>2</v>
      </c>
      <c r="L964" s="208">
        <v>3</v>
      </c>
      <c r="M964" s="92">
        <f t="shared" si="25"/>
        <v>85</v>
      </c>
      <c r="N964" s="18" t="s">
        <v>3281</v>
      </c>
    </row>
    <row r="965" s="1" customFormat="1" ht="22.5" hidden="1" spans="1:14">
      <c r="A965" s="45">
        <v>630</v>
      </c>
      <c r="B965" s="46" t="s">
        <v>68</v>
      </c>
      <c r="C965" s="217" t="s">
        <v>3550</v>
      </c>
      <c r="D965" s="226" t="s">
        <v>3551</v>
      </c>
      <c r="E965" s="585" t="s">
        <v>3552</v>
      </c>
      <c r="F965" s="586" t="s">
        <v>175</v>
      </c>
      <c r="G965" s="587">
        <v>43739</v>
      </c>
      <c r="H965" s="588" t="s">
        <v>3553</v>
      </c>
      <c r="I965" s="223" t="s">
        <v>3541</v>
      </c>
      <c r="J965" s="208">
        <v>80</v>
      </c>
      <c r="K965" s="208">
        <v>2</v>
      </c>
      <c r="L965" s="208">
        <v>3</v>
      </c>
      <c r="M965" s="100">
        <f t="shared" si="25"/>
        <v>85</v>
      </c>
      <c r="N965" s="46" t="s">
        <v>3281</v>
      </c>
    </row>
    <row r="966" ht="22.5" hidden="1" spans="1:14">
      <c r="A966" s="17">
        <v>667</v>
      </c>
      <c r="B966" s="18" t="s">
        <v>68</v>
      </c>
      <c r="C966" s="326" t="s">
        <v>3554</v>
      </c>
      <c r="D966" s="589" t="s">
        <v>3097</v>
      </c>
      <c r="E966" s="590" t="s">
        <v>3555</v>
      </c>
      <c r="F966" s="212" t="s">
        <v>1527</v>
      </c>
      <c r="G966" s="591">
        <v>43101</v>
      </c>
      <c r="H966" s="592" t="s">
        <v>3556</v>
      </c>
      <c r="I966" s="223" t="s">
        <v>3557</v>
      </c>
      <c r="J966" s="208">
        <v>69</v>
      </c>
      <c r="K966" s="208">
        <v>2</v>
      </c>
      <c r="L966" s="208">
        <v>2</v>
      </c>
      <c r="M966" s="92">
        <f t="shared" si="25"/>
        <v>73</v>
      </c>
      <c r="N966" s="18" t="s">
        <v>3281</v>
      </c>
    </row>
    <row r="967" ht="33.75" hidden="1" spans="1:14">
      <c r="A967" s="17">
        <v>588</v>
      </c>
      <c r="B967" s="18" t="s">
        <v>76</v>
      </c>
      <c r="C967" s="581" t="s">
        <v>3558</v>
      </c>
      <c r="D967" s="593" t="s">
        <v>3559</v>
      </c>
      <c r="E967" s="11" t="s">
        <v>3560</v>
      </c>
      <c r="F967" s="18" t="s">
        <v>518</v>
      </c>
      <c r="G967" s="283" t="s">
        <v>3561</v>
      </c>
      <c r="H967" s="594">
        <v>9787121401589</v>
      </c>
      <c r="I967" s="223" t="s">
        <v>3562</v>
      </c>
      <c r="J967" s="208">
        <v>94</v>
      </c>
      <c r="K967" s="208">
        <v>2</v>
      </c>
      <c r="L967" s="208">
        <v>3</v>
      </c>
      <c r="M967" s="92">
        <f t="shared" si="25"/>
        <v>99</v>
      </c>
      <c r="N967" s="18" t="s">
        <v>3281</v>
      </c>
    </row>
    <row r="968" ht="33.75" hidden="1" spans="1:14">
      <c r="A968" s="17">
        <v>658</v>
      </c>
      <c r="B968" s="18" t="s">
        <v>44</v>
      </c>
      <c r="C968" s="584"/>
      <c r="D968" s="595" t="s">
        <v>3563</v>
      </c>
      <c r="E968" s="596" t="s">
        <v>3564</v>
      </c>
      <c r="F968" s="50" t="s">
        <v>3504</v>
      </c>
      <c r="G968" s="582">
        <v>43678</v>
      </c>
      <c r="H968" s="303" t="s">
        <v>3565</v>
      </c>
      <c r="I968" s="223" t="s">
        <v>3562</v>
      </c>
      <c r="J968" s="208">
        <v>94</v>
      </c>
      <c r="K968" s="208">
        <v>2</v>
      </c>
      <c r="L968" s="208">
        <v>3</v>
      </c>
      <c r="M968" s="92">
        <f t="shared" si="25"/>
        <v>99</v>
      </c>
      <c r="N968" s="18" t="s">
        <v>3281</v>
      </c>
    </row>
    <row r="969" ht="33.75" hidden="1" spans="1:14">
      <c r="A969" s="17">
        <v>652</v>
      </c>
      <c r="B969" s="18" t="s">
        <v>68</v>
      </c>
      <c r="C969" s="326" t="s">
        <v>3566</v>
      </c>
      <c r="D969" s="50" t="s">
        <v>3567</v>
      </c>
      <c r="E969" s="50" t="s">
        <v>3568</v>
      </c>
      <c r="F969" s="50" t="s">
        <v>472</v>
      </c>
      <c r="G969" s="283" t="s">
        <v>3569</v>
      </c>
      <c r="H969" s="283" t="s">
        <v>3570</v>
      </c>
      <c r="I969" s="223" t="s">
        <v>3562</v>
      </c>
      <c r="J969" s="208">
        <v>94</v>
      </c>
      <c r="K969" s="208">
        <v>2</v>
      </c>
      <c r="L969" s="208">
        <v>3</v>
      </c>
      <c r="M969" s="92">
        <f t="shared" si="25"/>
        <v>99</v>
      </c>
      <c r="N969" s="18" t="s">
        <v>3281</v>
      </c>
    </row>
    <row r="970" ht="33.75" hidden="1" spans="1:14">
      <c r="A970" s="17">
        <v>669</v>
      </c>
      <c r="B970" s="18" t="s">
        <v>68</v>
      </c>
      <c r="C970" s="326" t="s">
        <v>3571</v>
      </c>
      <c r="D970" s="50" t="s">
        <v>2041</v>
      </c>
      <c r="E970" s="208" t="s">
        <v>3572</v>
      </c>
      <c r="F970" s="50" t="s">
        <v>175</v>
      </c>
      <c r="G970" s="209" t="s">
        <v>1393</v>
      </c>
      <c r="H970" s="580">
        <v>9787565724053</v>
      </c>
      <c r="I970" s="223" t="s">
        <v>3562</v>
      </c>
      <c r="J970" s="208">
        <v>94</v>
      </c>
      <c r="K970" s="208">
        <v>2</v>
      </c>
      <c r="L970" s="208">
        <v>3</v>
      </c>
      <c r="M970" s="92">
        <f t="shared" si="25"/>
        <v>99</v>
      </c>
      <c r="N970" s="18" t="s">
        <v>3281</v>
      </c>
    </row>
    <row r="971" ht="22.5" hidden="1" spans="1:14">
      <c r="A971" s="17">
        <v>586</v>
      </c>
      <c r="B971" s="18" t="s">
        <v>76</v>
      </c>
      <c r="C971" s="581" t="s">
        <v>3573</v>
      </c>
      <c r="D971" s="50" t="s">
        <v>3574</v>
      </c>
      <c r="E971" s="303" t="s">
        <v>3575</v>
      </c>
      <c r="F971" s="549" t="s">
        <v>129</v>
      </c>
      <c r="G971" s="209" t="s">
        <v>1242</v>
      </c>
      <c r="H971" s="580">
        <v>9787302556060</v>
      </c>
      <c r="I971" s="223" t="s">
        <v>3557</v>
      </c>
      <c r="J971" s="208">
        <v>69</v>
      </c>
      <c r="K971" s="208">
        <v>1</v>
      </c>
      <c r="L971" s="208">
        <v>3</v>
      </c>
      <c r="M971" s="92">
        <f t="shared" si="25"/>
        <v>73</v>
      </c>
      <c r="N971" s="18" t="s">
        <v>3281</v>
      </c>
    </row>
    <row r="972" ht="22.5" hidden="1" spans="1:14">
      <c r="A972" s="17">
        <v>660</v>
      </c>
      <c r="B972" s="18" t="s">
        <v>44</v>
      </c>
      <c r="C972" s="584"/>
      <c r="D972" s="50" t="s">
        <v>3576</v>
      </c>
      <c r="E972" s="303" t="s">
        <v>3577</v>
      </c>
      <c r="F972" s="303" t="s">
        <v>3504</v>
      </c>
      <c r="G972" s="209" t="s">
        <v>406</v>
      </c>
      <c r="H972" s="303" t="s">
        <v>3578</v>
      </c>
      <c r="I972" s="223" t="s">
        <v>3557</v>
      </c>
      <c r="J972" s="208">
        <v>69</v>
      </c>
      <c r="K972" s="208">
        <v>1</v>
      </c>
      <c r="L972" s="208">
        <v>3</v>
      </c>
      <c r="M972" s="92">
        <f t="shared" si="25"/>
        <v>73</v>
      </c>
      <c r="N972" s="18" t="s">
        <v>3281</v>
      </c>
    </row>
    <row r="973" ht="33.75" hidden="1" spans="1:14">
      <c r="A973" s="17">
        <v>672</v>
      </c>
      <c r="B973" s="18" t="s">
        <v>68</v>
      </c>
      <c r="C973" s="326" t="s">
        <v>3579</v>
      </c>
      <c r="D973" s="50" t="s">
        <v>3580</v>
      </c>
      <c r="E973" s="50" t="s">
        <v>3581</v>
      </c>
      <c r="F973" s="50" t="s">
        <v>142</v>
      </c>
      <c r="G973" s="283" t="s">
        <v>99</v>
      </c>
      <c r="H973" s="583">
        <v>9787504384997</v>
      </c>
      <c r="I973" s="223" t="s">
        <v>3562</v>
      </c>
      <c r="J973" s="208">
        <v>94</v>
      </c>
      <c r="K973" s="208">
        <v>2</v>
      </c>
      <c r="L973" s="208">
        <v>3</v>
      </c>
      <c r="M973" s="92">
        <f t="shared" si="25"/>
        <v>99</v>
      </c>
      <c r="N973" s="18" t="s">
        <v>3281</v>
      </c>
    </row>
    <row r="974" ht="56.25" hidden="1" spans="1:14">
      <c r="A974" s="17">
        <v>553</v>
      </c>
      <c r="B974" s="18" t="s">
        <v>76</v>
      </c>
      <c r="C974" s="326" t="s">
        <v>3582</v>
      </c>
      <c r="D974" s="50" t="s">
        <v>3583</v>
      </c>
      <c r="E974" s="208" t="s">
        <v>3584</v>
      </c>
      <c r="F974" s="549" t="s">
        <v>3585</v>
      </c>
      <c r="G974" s="209" t="s">
        <v>3586</v>
      </c>
      <c r="H974" s="580">
        <v>9787566408242</v>
      </c>
      <c r="I974" s="223" t="s">
        <v>3587</v>
      </c>
      <c r="J974" s="208">
        <v>167</v>
      </c>
      <c r="K974" s="208">
        <v>1</v>
      </c>
      <c r="L974" s="208">
        <v>4</v>
      </c>
      <c r="M974" s="92">
        <f t="shared" si="25"/>
        <v>172</v>
      </c>
      <c r="N974" s="18" t="s">
        <v>3281</v>
      </c>
    </row>
    <row r="975" ht="45" hidden="1" spans="1:14">
      <c r="A975" s="17">
        <v>657</v>
      </c>
      <c r="B975" s="18" t="s">
        <v>44</v>
      </c>
      <c r="C975" s="529" t="s">
        <v>3588</v>
      </c>
      <c r="D975" s="428" t="s">
        <v>1577</v>
      </c>
      <c r="E975" s="64" t="s">
        <v>3589</v>
      </c>
      <c r="F975" s="68" t="s">
        <v>3504</v>
      </c>
      <c r="G975" s="66" t="s">
        <v>3590</v>
      </c>
      <c r="H975" s="597">
        <v>9787531089940</v>
      </c>
      <c r="I975" s="104" t="s">
        <v>3591</v>
      </c>
      <c r="J975" s="64">
        <v>155</v>
      </c>
      <c r="K975" s="64">
        <v>3</v>
      </c>
      <c r="L975" s="64">
        <v>4</v>
      </c>
      <c r="M975" s="92">
        <f t="shared" ref="M975:M985" si="26">L975+K975+J975</f>
        <v>162</v>
      </c>
      <c r="N975" s="18" t="s">
        <v>3281</v>
      </c>
    </row>
    <row r="976" ht="56.25" hidden="1" spans="1:14">
      <c r="A976" s="17"/>
      <c r="B976" s="18" t="s">
        <v>59</v>
      </c>
      <c r="C976" s="581" t="s">
        <v>3592</v>
      </c>
      <c r="D976" s="212" t="s">
        <v>3593</v>
      </c>
      <c r="E976" s="208" t="s">
        <v>3594</v>
      </c>
      <c r="F976" s="549" t="s">
        <v>2384</v>
      </c>
      <c r="G976" s="209" t="s">
        <v>3595</v>
      </c>
      <c r="H976" s="594">
        <v>9787115388001</v>
      </c>
      <c r="I976" s="104" t="s">
        <v>3596</v>
      </c>
      <c r="J976" s="64">
        <v>178</v>
      </c>
      <c r="K976" s="64">
        <v>3</v>
      </c>
      <c r="L976" s="64">
        <v>3</v>
      </c>
      <c r="M976" s="18">
        <f t="shared" si="26"/>
        <v>184</v>
      </c>
      <c r="N976" s="18" t="s">
        <v>3281</v>
      </c>
    </row>
    <row r="977" ht="56.25" hidden="1" spans="1:14">
      <c r="A977" s="17">
        <v>656</v>
      </c>
      <c r="B977" s="18" t="s">
        <v>44</v>
      </c>
      <c r="C977" s="584"/>
      <c r="D977" s="50" t="s">
        <v>3597</v>
      </c>
      <c r="E977" s="303" t="s">
        <v>3598</v>
      </c>
      <c r="F977" s="50" t="s">
        <v>3544</v>
      </c>
      <c r="G977" s="582">
        <v>43586</v>
      </c>
      <c r="H977" s="303" t="s">
        <v>3599</v>
      </c>
      <c r="I977" s="104" t="s">
        <v>3596</v>
      </c>
      <c r="J977" s="64">
        <v>178</v>
      </c>
      <c r="K977" s="64">
        <v>3</v>
      </c>
      <c r="L977" s="64">
        <v>3</v>
      </c>
      <c r="M977" s="92">
        <f t="shared" si="26"/>
        <v>184</v>
      </c>
      <c r="N977" s="18" t="s">
        <v>3281</v>
      </c>
    </row>
    <row r="978" s="1" customFormat="1" ht="33.75" hidden="1" spans="1:14">
      <c r="A978" s="45"/>
      <c r="B978" s="46" t="s">
        <v>76</v>
      </c>
      <c r="C978" s="326" t="s">
        <v>3600</v>
      </c>
      <c r="D978" s="287" t="s">
        <v>3526</v>
      </c>
      <c r="E978" s="574" t="s">
        <v>3527</v>
      </c>
      <c r="F978" s="574" t="s">
        <v>148</v>
      </c>
      <c r="G978" s="540" t="s">
        <v>3528</v>
      </c>
      <c r="H978" s="575">
        <v>9787550242616</v>
      </c>
      <c r="I978" s="223" t="s">
        <v>3601</v>
      </c>
      <c r="J978" s="208">
        <v>106</v>
      </c>
      <c r="K978" s="208">
        <v>2</v>
      </c>
      <c r="L978" s="208">
        <v>2</v>
      </c>
      <c r="M978" s="46">
        <f t="shared" si="26"/>
        <v>110</v>
      </c>
      <c r="N978" s="46" t="s">
        <v>3281</v>
      </c>
    </row>
    <row r="979" ht="45" hidden="1" spans="1:14">
      <c r="A979" s="17">
        <v>664</v>
      </c>
      <c r="B979" s="18" t="s">
        <v>44</v>
      </c>
      <c r="C979" s="529" t="s">
        <v>3602</v>
      </c>
      <c r="D979" s="428" t="s">
        <v>2030</v>
      </c>
      <c r="E979" s="428" t="s">
        <v>3603</v>
      </c>
      <c r="F979" s="428" t="s">
        <v>3604</v>
      </c>
      <c r="G979" s="598" t="s">
        <v>87</v>
      </c>
      <c r="H979" s="599" t="s">
        <v>3605</v>
      </c>
      <c r="I979" s="104" t="s">
        <v>3606</v>
      </c>
      <c r="J979" s="64">
        <v>155</v>
      </c>
      <c r="K979" s="64">
        <v>6</v>
      </c>
      <c r="L979" s="64">
        <v>4</v>
      </c>
      <c r="M979" s="92">
        <f t="shared" si="26"/>
        <v>165</v>
      </c>
      <c r="N979" s="18" t="s">
        <v>3281</v>
      </c>
    </row>
    <row r="980" ht="45" hidden="1" spans="1:14">
      <c r="A980" s="17">
        <v>661</v>
      </c>
      <c r="B980" s="18" t="s">
        <v>44</v>
      </c>
      <c r="C980" s="529" t="s">
        <v>3607</v>
      </c>
      <c r="D980" s="64" t="s">
        <v>3497</v>
      </c>
      <c r="E980" s="64" t="s">
        <v>3608</v>
      </c>
      <c r="F980" s="428" t="s">
        <v>3504</v>
      </c>
      <c r="G980" s="66" t="s">
        <v>3609</v>
      </c>
      <c r="H980" s="597">
        <v>9787531087915</v>
      </c>
      <c r="I980" s="104" t="s">
        <v>3610</v>
      </c>
      <c r="J980" s="64">
        <v>155</v>
      </c>
      <c r="K980" s="64">
        <v>5</v>
      </c>
      <c r="L980" s="64">
        <v>4</v>
      </c>
      <c r="M980" s="92">
        <f t="shared" si="26"/>
        <v>164</v>
      </c>
      <c r="N980" s="18" t="s">
        <v>3281</v>
      </c>
    </row>
    <row r="981" ht="33.75" hidden="1" spans="1:14">
      <c r="A981" s="17">
        <v>605</v>
      </c>
      <c r="B981" s="18" t="s">
        <v>59</v>
      </c>
      <c r="C981" s="50" t="s">
        <v>3611</v>
      </c>
      <c r="D981" s="50" t="s">
        <v>380</v>
      </c>
      <c r="E981" s="208" t="s">
        <v>596</v>
      </c>
      <c r="F981" s="549" t="s">
        <v>2800</v>
      </c>
      <c r="G981" s="209" t="s">
        <v>2540</v>
      </c>
      <c r="H981" s="580">
        <v>9787550297746</v>
      </c>
      <c r="I981" s="223" t="s">
        <v>3601</v>
      </c>
      <c r="J981" s="208">
        <v>106</v>
      </c>
      <c r="K981" s="208">
        <v>1</v>
      </c>
      <c r="L981" s="208">
        <v>2</v>
      </c>
      <c r="M981" s="92">
        <f t="shared" si="26"/>
        <v>109</v>
      </c>
      <c r="N981" s="18" t="s">
        <v>3281</v>
      </c>
    </row>
    <row r="982" ht="33.75" hidden="1" spans="1:14">
      <c r="A982" s="17"/>
      <c r="B982" s="18" t="s">
        <v>59</v>
      </c>
      <c r="C982" s="326"/>
      <c r="D982" s="50" t="s">
        <v>3612</v>
      </c>
      <c r="E982" s="208" t="s">
        <v>3594</v>
      </c>
      <c r="F982" s="549" t="s">
        <v>63</v>
      </c>
      <c r="G982" s="209" t="s">
        <v>3613</v>
      </c>
      <c r="H982" s="580">
        <v>9787115443311</v>
      </c>
      <c r="I982" s="223" t="s">
        <v>3601</v>
      </c>
      <c r="J982" s="208">
        <v>106</v>
      </c>
      <c r="K982" s="208">
        <v>1</v>
      </c>
      <c r="L982" s="208">
        <v>2</v>
      </c>
      <c r="M982" s="18">
        <f t="shared" si="26"/>
        <v>109</v>
      </c>
      <c r="N982" s="18" t="s">
        <v>3281</v>
      </c>
    </row>
    <row r="983" ht="22.5" hidden="1" spans="1:14">
      <c r="A983" s="17">
        <v>655</v>
      </c>
      <c r="B983" s="18" t="s">
        <v>44</v>
      </c>
      <c r="C983" s="581" t="s">
        <v>3614</v>
      </c>
      <c r="D983" s="208" t="s">
        <v>3615</v>
      </c>
      <c r="E983" s="303" t="s">
        <v>1070</v>
      </c>
      <c r="F983" s="50" t="s">
        <v>3616</v>
      </c>
      <c r="G983" s="209" t="s">
        <v>3463</v>
      </c>
      <c r="H983" s="580">
        <v>9787517080848</v>
      </c>
      <c r="I983" s="223" t="s">
        <v>3617</v>
      </c>
      <c r="J983" s="208">
        <v>25</v>
      </c>
      <c r="K983" s="208">
        <v>2</v>
      </c>
      <c r="L983" s="208">
        <v>2</v>
      </c>
      <c r="M983" s="92">
        <f t="shared" si="26"/>
        <v>29</v>
      </c>
      <c r="N983" s="18" t="s">
        <v>3281</v>
      </c>
    </row>
    <row r="984" hidden="1" spans="1:14">
      <c r="A984" s="17">
        <v>659</v>
      </c>
      <c r="B984" s="18" t="s">
        <v>44</v>
      </c>
      <c r="C984" s="584"/>
      <c r="D984" s="50" t="s">
        <v>3618</v>
      </c>
      <c r="E984" s="303" t="s">
        <v>3619</v>
      </c>
      <c r="F984" s="303" t="s">
        <v>3504</v>
      </c>
      <c r="G984" s="209" t="s">
        <v>406</v>
      </c>
      <c r="H984" s="50" t="s">
        <v>3620</v>
      </c>
      <c r="I984" s="223" t="s">
        <v>3617</v>
      </c>
      <c r="J984" s="208">
        <v>25</v>
      </c>
      <c r="K984" s="208">
        <v>2</v>
      </c>
      <c r="L984" s="208">
        <v>2</v>
      </c>
      <c r="M984" s="92">
        <f t="shared" si="26"/>
        <v>29</v>
      </c>
      <c r="N984" s="18" t="s">
        <v>3281</v>
      </c>
    </row>
    <row r="985" ht="22.5" hidden="1" spans="1:14">
      <c r="A985" s="17">
        <v>663</v>
      </c>
      <c r="B985" s="18" t="s">
        <v>44</v>
      </c>
      <c r="C985" s="326" t="s">
        <v>3621</v>
      </c>
      <c r="D985" s="50" t="s">
        <v>3622</v>
      </c>
      <c r="E985" s="303" t="s">
        <v>3623</v>
      </c>
      <c r="F985" s="50" t="s">
        <v>3504</v>
      </c>
      <c r="G985" s="591">
        <v>43282</v>
      </c>
      <c r="H985" s="283" t="s">
        <v>3624</v>
      </c>
      <c r="I985" s="223" t="s">
        <v>3617</v>
      </c>
      <c r="J985" s="208">
        <v>25</v>
      </c>
      <c r="K985" s="208">
        <v>2</v>
      </c>
      <c r="L985" s="208">
        <v>2</v>
      </c>
      <c r="M985" s="92">
        <f t="shared" si="26"/>
        <v>29</v>
      </c>
      <c r="N985" s="18" t="s">
        <v>3281</v>
      </c>
    </row>
    <row r="986" s="4" customFormat="1" ht="14.25" spans="1:14">
      <c r="A986" s="62"/>
      <c r="B986" s="103"/>
      <c r="C986" s="178" t="s">
        <v>3625</v>
      </c>
      <c r="D986" s="600" t="s">
        <v>3626</v>
      </c>
      <c r="E986" s="204" t="s">
        <v>790</v>
      </c>
      <c r="F986" s="204" t="s">
        <v>790</v>
      </c>
      <c r="G986" s="204" t="s">
        <v>790</v>
      </c>
      <c r="H986" s="204" t="s">
        <v>790</v>
      </c>
      <c r="I986" s="204" t="s">
        <v>3627</v>
      </c>
      <c r="J986" s="204" t="s">
        <v>790</v>
      </c>
      <c r="K986" s="204" t="s">
        <v>790</v>
      </c>
      <c r="L986" s="103"/>
      <c r="M986" s="103"/>
      <c r="N986" s="103" t="s">
        <v>3628</v>
      </c>
    </row>
    <row r="987" s="4" customFormat="1" ht="14.25" spans="1:14">
      <c r="A987" s="62"/>
      <c r="B987" s="103"/>
      <c r="C987" s="178" t="s">
        <v>3629</v>
      </c>
      <c r="D987" s="600" t="s">
        <v>3626</v>
      </c>
      <c r="E987" s="204" t="s">
        <v>790</v>
      </c>
      <c r="F987" s="204" t="s">
        <v>790</v>
      </c>
      <c r="G987" s="204" t="s">
        <v>790</v>
      </c>
      <c r="H987" s="204" t="s">
        <v>790</v>
      </c>
      <c r="I987" s="204" t="s">
        <v>3627</v>
      </c>
      <c r="J987" s="204" t="s">
        <v>790</v>
      </c>
      <c r="K987" s="204" t="s">
        <v>790</v>
      </c>
      <c r="L987" s="103"/>
      <c r="M987" s="103"/>
      <c r="N987" s="103" t="s">
        <v>3628</v>
      </c>
    </row>
    <row r="988" s="4" customFormat="1" ht="14.25" spans="1:14">
      <c r="A988" s="62"/>
      <c r="B988" s="103"/>
      <c r="C988" s="178" t="s">
        <v>3630</v>
      </c>
      <c r="D988" s="600" t="s">
        <v>3626</v>
      </c>
      <c r="E988" s="204" t="s">
        <v>790</v>
      </c>
      <c r="F988" s="204" t="s">
        <v>790</v>
      </c>
      <c r="G988" s="204" t="s">
        <v>790</v>
      </c>
      <c r="H988" s="204" t="s">
        <v>790</v>
      </c>
      <c r="I988" s="204" t="s">
        <v>3627</v>
      </c>
      <c r="J988" s="204" t="s">
        <v>790</v>
      </c>
      <c r="K988" s="204" t="s">
        <v>790</v>
      </c>
      <c r="L988" s="103"/>
      <c r="M988" s="103"/>
      <c r="N988" s="103" t="s">
        <v>3628</v>
      </c>
    </row>
    <row r="989" s="4" customFormat="1" ht="14.25" spans="1:14">
      <c r="A989" s="62"/>
      <c r="B989" s="103"/>
      <c r="C989" s="178" t="s">
        <v>3631</v>
      </c>
      <c r="D989" s="600" t="s">
        <v>3626</v>
      </c>
      <c r="E989" s="204" t="s">
        <v>790</v>
      </c>
      <c r="F989" s="204" t="s">
        <v>790</v>
      </c>
      <c r="G989" s="204" t="s">
        <v>790</v>
      </c>
      <c r="H989" s="204" t="s">
        <v>790</v>
      </c>
      <c r="I989" s="204" t="s">
        <v>3627</v>
      </c>
      <c r="J989" s="204" t="s">
        <v>790</v>
      </c>
      <c r="K989" s="204" t="s">
        <v>790</v>
      </c>
      <c r="L989" s="103"/>
      <c r="M989" s="103"/>
      <c r="N989" s="103" t="s">
        <v>3628</v>
      </c>
    </row>
    <row r="990" s="4" customFormat="1" ht="14.25" spans="1:14">
      <c r="A990" s="62"/>
      <c r="B990" s="103"/>
      <c r="C990" s="178" t="s">
        <v>3632</v>
      </c>
      <c r="D990" s="600" t="s">
        <v>3626</v>
      </c>
      <c r="E990" s="204" t="s">
        <v>790</v>
      </c>
      <c r="F990" s="204" t="s">
        <v>790</v>
      </c>
      <c r="G990" s="204" t="s">
        <v>790</v>
      </c>
      <c r="H990" s="204" t="s">
        <v>790</v>
      </c>
      <c r="I990" s="204" t="s">
        <v>3627</v>
      </c>
      <c r="J990" s="204" t="s">
        <v>790</v>
      </c>
      <c r="K990" s="204" t="s">
        <v>790</v>
      </c>
      <c r="L990" s="103"/>
      <c r="M990" s="103"/>
      <c r="N990" s="103" t="s">
        <v>3628</v>
      </c>
    </row>
    <row r="991" s="4" customFormat="1" ht="14.25" spans="1:14">
      <c r="A991" s="62"/>
      <c r="B991" s="103"/>
      <c r="C991" s="178" t="s">
        <v>3633</v>
      </c>
      <c r="D991" s="600" t="s">
        <v>3626</v>
      </c>
      <c r="E991" s="204" t="s">
        <v>790</v>
      </c>
      <c r="F991" s="204" t="s">
        <v>790</v>
      </c>
      <c r="G991" s="204" t="s">
        <v>790</v>
      </c>
      <c r="H991" s="204" t="s">
        <v>790</v>
      </c>
      <c r="I991" s="204" t="s">
        <v>3627</v>
      </c>
      <c r="J991" s="204" t="s">
        <v>790</v>
      </c>
      <c r="K991" s="204" t="s">
        <v>790</v>
      </c>
      <c r="L991" s="103"/>
      <c r="M991" s="103"/>
      <c r="N991" s="103" t="s">
        <v>3628</v>
      </c>
    </row>
    <row r="992" s="4" customFormat="1" ht="14.25" spans="1:14">
      <c r="A992" s="62"/>
      <c r="B992" s="103"/>
      <c r="C992" s="178" t="s">
        <v>3634</v>
      </c>
      <c r="D992" s="600" t="s">
        <v>3626</v>
      </c>
      <c r="E992" s="204" t="s">
        <v>790</v>
      </c>
      <c r="F992" s="204" t="s">
        <v>790</v>
      </c>
      <c r="G992" s="204" t="s">
        <v>790</v>
      </c>
      <c r="H992" s="204" t="s">
        <v>790</v>
      </c>
      <c r="I992" s="204" t="s">
        <v>3627</v>
      </c>
      <c r="J992" s="204" t="s">
        <v>790</v>
      </c>
      <c r="K992" s="204" t="s">
        <v>790</v>
      </c>
      <c r="L992" s="103"/>
      <c r="M992" s="103"/>
      <c r="N992" s="103" t="s">
        <v>3628</v>
      </c>
    </row>
    <row r="993" s="4" customFormat="1" ht="14.25" spans="1:14">
      <c r="A993" s="62"/>
      <c r="B993" s="103"/>
      <c r="C993" s="178" t="s">
        <v>3635</v>
      </c>
      <c r="D993" s="600" t="s">
        <v>3626</v>
      </c>
      <c r="E993" s="204" t="s">
        <v>790</v>
      </c>
      <c r="F993" s="204" t="s">
        <v>790</v>
      </c>
      <c r="G993" s="204" t="s">
        <v>790</v>
      </c>
      <c r="H993" s="204" t="s">
        <v>790</v>
      </c>
      <c r="I993" s="204" t="s">
        <v>3627</v>
      </c>
      <c r="J993" s="204" t="s">
        <v>790</v>
      </c>
      <c r="K993" s="204" t="s">
        <v>790</v>
      </c>
      <c r="L993" s="103"/>
      <c r="M993" s="103"/>
      <c r="N993" s="103" t="s">
        <v>3628</v>
      </c>
    </row>
    <row r="994" spans="1:14">
      <c r="A994" s="17">
        <v>411</v>
      </c>
      <c r="B994" s="18" t="s">
        <v>68</v>
      </c>
      <c r="C994" s="601" t="s">
        <v>3636</v>
      </c>
      <c r="D994" s="602" t="s">
        <v>3637</v>
      </c>
      <c r="E994" s="602" t="s">
        <v>3638</v>
      </c>
      <c r="F994" s="602" t="s">
        <v>327</v>
      </c>
      <c r="G994" s="602" t="s">
        <v>522</v>
      </c>
      <c r="H994" s="603" t="s">
        <v>3639</v>
      </c>
      <c r="I994" s="223" t="s">
        <v>3627</v>
      </c>
      <c r="J994" s="602">
        <v>20</v>
      </c>
      <c r="K994" s="602">
        <v>1</v>
      </c>
      <c r="L994" s="18">
        <v>2</v>
      </c>
      <c r="M994" s="92">
        <v>23</v>
      </c>
      <c r="N994" s="18" t="s">
        <v>3628</v>
      </c>
    </row>
    <row r="995" s="4" customFormat="1" ht="14.25" spans="1:14">
      <c r="A995" s="62"/>
      <c r="B995" s="103"/>
      <c r="C995" s="178" t="s">
        <v>3640</v>
      </c>
      <c r="D995" s="600" t="s">
        <v>3641</v>
      </c>
      <c r="E995" s="204" t="s">
        <v>790</v>
      </c>
      <c r="F995" s="204" t="s">
        <v>790</v>
      </c>
      <c r="G995" s="204" t="s">
        <v>790</v>
      </c>
      <c r="H995" s="204" t="s">
        <v>790</v>
      </c>
      <c r="I995" s="204" t="s">
        <v>3627</v>
      </c>
      <c r="J995" s="204" t="s">
        <v>790</v>
      </c>
      <c r="K995" s="204" t="s">
        <v>790</v>
      </c>
      <c r="L995" s="103"/>
      <c r="M995" s="103"/>
      <c r="N995" s="103" t="s">
        <v>3628</v>
      </c>
    </row>
    <row r="996" spans="1:14">
      <c r="A996" s="17">
        <v>397</v>
      </c>
      <c r="B996" s="18" t="s">
        <v>44</v>
      </c>
      <c r="C996" s="601" t="s">
        <v>3642</v>
      </c>
      <c r="D996" s="602" t="s">
        <v>3643</v>
      </c>
      <c r="E996" s="602" t="s">
        <v>3644</v>
      </c>
      <c r="F996" s="602" t="s">
        <v>15</v>
      </c>
      <c r="G996" s="602"/>
      <c r="H996" s="782" t="s">
        <v>3645</v>
      </c>
      <c r="I996" s="223" t="s">
        <v>3627</v>
      </c>
      <c r="J996" s="602">
        <v>20</v>
      </c>
      <c r="K996" s="602">
        <v>1</v>
      </c>
      <c r="L996" s="18">
        <v>2</v>
      </c>
      <c r="M996" s="92">
        <v>23</v>
      </c>
      <c r="N996" s="18" t="s">
        <v>3628</v>
      </c>
    </row>
    <row r="997" s="4" customFormat="1" ht="14.25" spans="1:14">
      <c r="A997" s="62"/>
      <c r="B997" s="103"/>
      <c r="C997" s="604" t="s">
        <v>904</v>
      </c>
      <c r="D997" s="600" t="s">
        <v>888</v>
      </c>
      <c r="E997" s="204" t="s">
        <v>790</v>
      </c>
      <c r="F997" s="204" t="s">
        <v>790</v>
      </c>
      <c r="G997" s="204" t="s">
        <v>790</v>
      </c>
      <c r="H997" s="204" t="s">
        <v>790</v>
      </c>
      <c r="I997" s="204" t="s">
        <v>3646</v>
      </c>
      <c r="J997" s="204" t="s">
        <v>790</v>
      </c>
      <c r="K997" s="204" t="s">
        <v>790</v>
      </c>
      <c r="L997" s="103"/>
      <c r="M997" s="103"/>
      <c r="N997" s="103" t="s">
        <v>3628</v>
      </c>
    </row>
    <row r="998" s="4" customFormat="1" ht="14.25" spans="1:14">
      <c r="A998" s="62"/>
      <c r="B998" s="103"/>
      <c r="C998" s="178" t="s">
        <v>3647</v>
      </c>
      <c r="D998" s="600" t="s">
        <v>3626</v>
      </c>
      <c r="E998" s="204" t="s">
        <v>790</v>
      </c>
      <c r="F998" s="204" t="s">
        <v>790</v>
      </c>
      <c r="G998" s="204" t="s">
        <v>790</v>
      </c>
      <c r="H998" s="204" t="s">
        <v>790</v>
      </c>
      <c r="I998" s="204" t="s">
        <v>3646</v>
      </c>
      <c r="J998" s="204" t="s">
        <v>790</v>
      </c>
      <c r="K998" s="204" t="s">
        <v>790</v>
      </c>
      <c r="L998" s="103"/>
      <c r="M998" s="103"/>
      <c r="N998" s="103" t="s">
        <v>3628</v>
      </c>
    </row>
    <row r="999" s="4" customFormat="1" ht="14.25" spans="1:14">
      <c r="A999" s="62"/>
      <c r="B999" s="103"/>
      <c r="C999" s="178" t="s">
        <v>3648</v>
      </c>
      <c r="D999" s="600" t="s">
        <v>3626</v>
      </c>
      <c r="E999" s="204" t="s">
        <v>790</v>
      </c>
      <c r="F999" s="204" t="s">
        <v>790</v>
      </c>
      <c r="G999" s="204" t="s">
        <v>790</v>
      </c>
      <c r="H999" s="204" t="s">
        <v>790</v>
      </c>
      <c r="I999" s="204" t="s">
        <v>3646</v>
      </c>
      <c r="J999" s="204" t="s">
        <v>790</v>
      </c>
      <c r="K999" s="204" t="s">
        <v>790</v>
      </c>
      <c r="L999" s="103"/>
      <c r="M999" s="103"/>
      <c r="N999" s="103" t="s">
        <v>3628</v>
      </c>
    </row>
    <row r="1000" s="4" customFormat="1" ht="14.25" spans="1:14">
      <c r="A1000" s="62"/>
      <c r="B1000" s="103"/>
      <c r="C1000" s="178" t="s">
        <v>3649</v>
      </c>
      <c r="D1000" s="600" t="s">
        <v>3626</v>
      </c>
      <c r="E1000" s="204" t="s">
        <v>790</v>
      </c>
      <c r="F1000" s="204" t="s">
        <v>790</v>
      </c>
      <c r="G1000" s="204" t="s">
        <v>790</v>
      </c>
      <c r="H1000" s="204" t="s">
        <v>790</v>
      </c>
      <c r="I1000" s="204" t="s">
        <v>3646</v>
      </c>
      <c r="J1000" s="204" t="s">
        <v>790</v>
      </c>
      <c r="K1000" s="204" t="s">
        <v>790</v>
      </c>
      <c r="L1000" s="103"/>
      <c r="M1000" s="103"/>
      <c r="N1000" s="103" t="s">
        <v>3628</v>
      </c>
    </row>
    <row r="1001" s="4" customFormat="1" ht="14.25" spans="1:14">
      <c r="A1001" s="62"/>
      <c r="B1001" s="103"/>
      <c r="C1001" s="178" t="s">
        <v>3650</v>
      </c>
      <c r="D1001" s="600" t="s">
        <v>3626</v>
      </c>
      <c r="E1001" s="204" t="s">
        <v>790</v>
      </c>
      <c r="F1001" s="204" t="s">
        <v>790</v>
      </c>
      <c r="G1001" s="204" t="s">
        <v>790</v>
      </c>
      <c r="H1001" s="204" t="s">
        <v>790</v>
      </c>
      <c r="I1001" s="204" t="s">
        <v>3646</v>
      </c>
      <c r="J1001" s="204" t="s">
        <v>790</v>
      </c>
      <c r="K1001" s="204" t="s">
        <v>790</v>
      </c>
      <c r="L1001" s="103"/>
      <c r="M1001" s="103"/>
      <c r="N1001" s="103" t="s">
        <v>3628</v>
      </c>
    </row>
    <row r="1002" s="4" customFormat="1" ht="14.25" spans="1:14">
      <c r="A1002" s="62"/>
      <c r="B1002" s="103"/>
      <c r="C1002" s="178" t="s">
        <v>3651</v>
      </c>
      <c r="D1002" s="600" t="s">
        <v>3626</v>
      </c>
      <c r="E1002" s="204" t="s">
        <v>790</v>
      </c>
      <c r="F1002" s="204" t="s">
        <v>790</v>
      </c>
      <c r="G1002" s="204" t="s">
        <v>790</v>
      </c>
      <c r="H1002" s="204" t="s">
        <v>790</v>
      </c>
      <c r="I1002" s="204" t="s">
        <v>3646</v>
      </c>
      <c r="J1002" s="204" t="s">
        <v>790</v>
      </c>
      <c r="K1002" s="204" t="s">
        <v>790</v>
      </c>
      <c r="L1002" s="103"/>
      <c r="M1002" s="103"/>
      <c r="N1002" s="103" t="s">
        <v>3628</v>
      </c>
    </row>
    <row r="1003" ht="22.5" spans="1:14">
      <c r="A1003" s="17"/>
      <c r="B1003" s="18" t="s">
        <v>68</v>
      </c>
      <c r="C1003" s="601" t="s">
        <v>3652</v>
      </c>
      <c r="D1003" s="602" t="s">
        <v>3653</v>
      </c>
      <c r="E1003" s="602" t="s">
        <v>3654</v>
      </c>
      <c r="F1003" s="605" t="s">
        <v>327</v>
      </c>
      <c r="G1003" s="603"/>
      <c r="H1003" s="783" t="s">
        <v>3655</v>
      </c>
      <c r="I1003" s="223" t="s">
        <v>3646</v>
      </c>
      <c r="J1003" s="602">
        <v>20</v>
      </c>
      <c r="K1003" s="602">
        <v>1</v>
      </c>
      <c r="L1003" s="18">
        <v>2</v>
      </c>
      <c r="M1003" s="18">
        <v>23</v>
      </c>
      <c r="N1003" s="18" t="s">
        <v>3628</v>
      </c>
    </row>
    <row r="1004" spans="1:14">
      <c r="A1004" s="17">
        <v>411</v>
      </c>
      <c r="B1004" s="18" t="s">
        <v>68</v>
      </c>
      <c r="C1004" s="601" t="s">
        <v>3656</v>
      </c>
      <c r="D1004" s="602" t="s">
        <v>3637</v>
      </c>
      <c r="E1004" s="602" t="s">
        <v>3638</v>
      </c>
      <c r="F1004" s="602" t="s">
        <v>327</v>
      </c>
      <c r="G1004" s="602" t="s">
        <v>522</v>
      </c>
      <c r="H1004" s="603" t="s">
        <v>3639</v>
      </c>
      <c r="I1004" s="223" t="s">
        <v>3646</v>
      </c>
      <c r="J1004" s="602">
        <v>20</v>
      </c>
      <c r="K1004" s="602">
        <v>1</v>
      </c>
      <c r="L1004" s="18">
        <v>2</v>
      </c>
      <c r="M1004" s="92">
        <v>23</v>
      </c>
      <c r="N1004" s="18" t="s">
        <v>3628</v>
      </c>
    </row>
    <row r="1005" s="4" customFormat="1" ht="14.25" spans="1:14">
      <c r="A1005" s="62"/>
      <c r="B1005" s="103"/>
      <c r="C1005" s="178" t="s">
        <v>3657</v>
      </c>
      <c r="D1005" s="600" t="s">
        <v>3626</v>
      </c>
      <c r="E1005" s="204" t="s">
        <v>790</v>
      </c>
      <c r="F1005" s="204" t="s">
        <v>790</v>
      </c>
      <c r="G1005" s="204" t="s">
        <v>790</v>
      </c>
      <c r="H1005" s="204" t="s">
        <v>790</v>
      </c>
      <c r="I1005" s="204" t="s">
        <v>3658</v>
      </c>
      <c r="J1005" s="204" t="s">
        <v>790</v>
      </c>
      <c r="K1005" s="204" t="s">
        <v>790</v>
      </c>
      <c r="L1005" s="103"/>
      <c r="M1005" s="103"/>
      <c r="N1005" s="103" t="s">
        <v>3628</v>
      </c>
    </row>
    <row r="1006" s="4" customFormat="1" ht="14.25" spans="1:14">
      <c r="A1006" s="62"/>
      <c r="B1006" s="103"/>
      <c r="C1006" s="178" t="s">
        <v>3659</v>
      </c>
      <c r="D1006" s="600" t="s">
        <v>3626</v>
      </c>
      <c r="E1006" s="204" t="s">
        <v>790</v>
      </c>
      <c r="F1006" s="204" t="s">
        <v>790</v>
      </c>
      <c r="G1006" s="204" t="s">
        <v>790</v>
      </c>
      <c r="H1006" s="204" t="s">
        <v>790</v>
      </c>
      <c r="I1006" s="204" t="s">
        <v>3658</v>
      </c>
      <c r="J1006" s="204" t="s">
        <v>790</v>
      </c>
      <c r="K1006" s="204" t="s">
        <v>790</v>
      </c>
      <c r="L1006" s="103"/>
      <c r="M1006" s="103"/>
      <c r="N1006" s="103" t="s">
        <v>3628</v>
      </c>
    </row>
    <row r="1007" ht="22.5" spans="1:14">
      <c r="A1007" s="17">
        <v>458</v>
      </c>
      <c r="B1007" s="18" t="s">
        <v>76</v>
      </c>
      <c r="C1007" s="601" t="s">
        <v>3660</v>
      </c>
      <c r="D1007" s="602" t="s">
        <v>3661</v>
      </c>
      <c r="E1007" s="602" t="s">
        <v>3662</v>
      </c>
      <c r="F1007" s="602" t="s">
        <v>63</v>
      </c>
      <c r="G1007" s="602" t="s">
        <v>1970</v>
      </c>
      <c r="H1007" s="784" t="s">
        <v>3663</v>
      </c>
      <c r="I1007" s="223" t="s">
        <v>3658</v>
      </c>
      <c r="J1007" s="602">
        <v>35</v>
      </c>
      <c r="K1007" s="602">
        <v>1</v>
      </c>
      <c r="L1007" s="18">
        <v>2</v>
      </c>
      <c r="M1007" s="92">
        <v>38</v>
      </c>
      <c r="N1007" s="18" t="s">
        <v>3628</v>
      </c>
    </row>
    <row r="1008" s="4" customFormat="1" ht="14.25" spans="1:14">
      <c r="A1008" s="62"/>
      <c r="B1008" s="103"/>
      <c r="C1008" s="178" t="s">
        <v>3656</v>
      </c>
      <c r="D1008" s="600" t="s">
        <v>3626</v>
      </c>
      <c r="E1008" s="204" t="s">
        <v>790</v>
      </c>
      <c r="F1008" s="204" t="s">
        <v>790</v>
      </c>
      <c r="G1008" s="204" t="s">
        <v>790</v>
      </c>
      <c r="H1008" s="204" t="s">
        <v>790</v>
      </c>
      <c r="I1008" s="204" t="s">
        <v>3658</v>
      </c>
      <c r="J1008" s="204" t="s">
        <v>790</v>
      </c>
      <c r="K1008" s="204" t="s">
        <v>790</v>
      </c>
      <c r="L1008" s="103"/>
      <c r="M1008" s="103"/>
      <c r="N1008" s="103" t="s">
        <v>3628</v>
      </c>
    </row>
    <row r="1009" ht="22.5" spans="1:14">
      <c r="A1009" s="17"/>
      <c r="B1009" s="18" t="s">
        <v>68</v>
      </c>
      <c r="C1009" s="601" t="s">
        <v>3664</v>
      </c>
      <c r="D1009" s="602" t="s">
        <v>3665</v>
      </c>
      <c r="E1009" s="602" t="s">
        <v>3666</v>
      </c>
      <c r="F1009" s="602" t="s">
        <v>327</v>
      </c>
      <c r="G1009" s="602" t="s">
        <v>118</v>
      </c>
      <c r="H1009" s="782" t="s">
        <v>3667</v>
      </c>
      <c r="I1009" s="223" t="s">
        <v>3658</v>
      </c>
      <c r="J1009" s="602">
        <v>35</v>
      </c>
      <c r="K1009" s="602">
        <v>1</v>
      </c>
      <c r="L1009" s="18">
        <v>2</v>
      </c>
      <c r="M1009" s="18">
        <v>38</v>
      </c>
      <c r="N1009" s="18" t="s">
        <v>3628</v>
      </c>
    </row>
    <row r="1010" s="4" customFormat="1" ht="14.25" spans="1:14">
      <c r="A1010" s="62"/>
      <c r="B1010" s="103"/>
      <c r="C1010" s="178" t="s">
        <v>3668</v>
      </c>
      <c r="D1010" s="600" t="s">
        <v>3641</v>
      </c>
      <c r="E1010" s="204" t="s">
        <v>790</v>
      </c>
      <c r="F1010" s="204" t="s">
        <v>790</v>
      </c>
      <c r="G1010" s="204" t="s">
        <v>790</v>
      </c>
      <c r="H1010" s="204" t="s">
        <v>790</v>
      </c>
      <c r="I1010" s="204" t="s">
        <v>3658</v>
      </c>
      <c r="J1010" s="204" t="s">
        <v>790</v>
      </c>
      <c r="K1010" s="204" t="s">
        <v>790</v>
      </c>
      <c r="L1010" s="103"/>
      <c r="M1010" s="103"/>
      <c r="N1010" s="103" t="s">
        <v>3628</v>
      </c>
    </row>
    <row r="1011" s="4" customFormat="1" ht="14.25" spans="1:14">
      <c r="A1011" s="62"/>
      <c r="B1011" s="103"/>
      <c r="C1011" s="178" t="s">
        <v>3650</v>
      </c>
      <c r="D1011" s="600" t="s">
        <v>3626</v>
      </c>
      <c r="E1011" s="204" t="s">
        <v>790</v>
      </c>
      <c r="F1011" s="204" t="s">
        <v>790</v>
      </c>
      <c r="G1011" s="204" t="s">
        <v>790</v>
      </c>
      <c r="H1011" s="204" t="s">
        <v>790</v>
      </c>
      <c r="I1011" s="204" t="s">
        <v>3658</v>
      </c>
      <c r="J1011" s="204" t="s">
        <v>790</v>
      </c>
      <c r="K1011" s="204" t="s">
        <v>790</v>
      </c>
      <c r="L1011" s="103"/>
      <c r="M1011" s="103"/>
      <c r="N1011" s="103" t="s">
        <v>3628</v>
      </c>
    </row>
    <row r="1012" s="4" customFormat="1" ht="14.25" spans="1:14">
      <c r="A1012" s="62"/>
      <c r="B1012" s="103"/>
      <c r="C1012" s="178" t="s">
        <v>3669</v>
      </c>
      <c r="D1012" s="600" t="s">
        <v>3626</v>
      </c>
      <c r="E1012" s="204" t="s">
        <v>790</v>
      </c>
      <c r="F1012" s="204" t="s">
        <v>790</v>
      </c>
      <c r="G1012" s="204" t="s">
        <v>790</v>
      </c>
      <c r="H1012" s="204" t="s">
        <v>790</v>
      </c>
      <c r="I1012" s="204" t="s">
        <v>3658</v>
      </c>
      <c r="J1012" s="204" t="s">
        <v>790</v>
      </c>
      <c r="K1012" s="204" t="s">
        <v>790</v>
      </c>
      <c r="L1012" s="103"/>
      <c r="M1012" s="103"/>
      <c r="N1012" s="103" t="s">
        <v>3628</v>
      </c>
    </row>
    <row r="1013" spans="1:14">
      <c r="A1013" s="17">
        <v>311</v>
      </c>
      <c r="B1013" s="18" t="s">
        <v>309</v>
      </c>
      <c r="C1013" s="601" t="s">
        <v>3670</v>
      </c>
      <c r="D1013" s="602" t="s">
        <v>3671</v>
      </c>
      <c r="E1013" s="602" t="s">
        <v>3672</v>
      </c>
      <c r="F1013" s="602" t="s">
        <v>313</v>
      </c>
      <c r="G1013" s="602" t="s">
        <v>3673</v>
      </c>
      <c r="H1013" s="782" t="s">
        <v>3674</v>
      </c>
      <c r="I1013" s="223" t="s">
        <v>3627</v>
      </c>
      <c r="J1013" s="602">
        <v>20</v>
      </c>
      <c r="K1013" s="602">
        <v>1</v>
      </c>
      <c r="L1013" s="18">
        <v>2</v>
      </c>
      <c r="M1013" s="92">
        <v>23</v>
      </c>
      <c r="N1013" s="18" t="s">
        <v>3628</v>
      </c>
    </row>
    <row r="1014" s="4" customFormat="1" ht="14.25" spans="1:14">
      <c r="A1014" s="62"/>
      <c r="B1014" s="103"/>
      <c r="C1014" s="604" t="s">
        <v>3675</v>
      </c>
      <c r="D1014" s="600" t="s">
        <v>3641</v>
      </c>
      <c r="E1014" s="204" t="s">
        <v>790</v>
      </c>
      <c r="F1014" s="204" t="s">
        <v>790</v>
      </c>
      <c r="G1014" s="204" t="s">
        <v>790</v>
      </c>
      <c r="H1014" s="204" t="s">
        <v>790</v>
      </c>
      <c r="I1014" s="204" t="s">
        <v>3676</v>
      </c>
      <c r="J1014" s="204" t="s">
        <v>790</v>
      </c>
      <c r="K1014" s="204" t="s">
        <v>790</v>
      </c>
      <c r="L1014" s="103"/>
      <c r="M1014" s="103"/>
      <c r="N1014" s="103" t="s">
        <v>3628</v>
      </c>
    </row>
    <row r="1015" s="4" customFormat="1" ht="22.5" spans="1:14">
      <c r="A1015" s="62"/>
      <c r="B1015" s="103"/>
      <c r="C1015" s="604" t="s">
        <v>3677</v>
      </c>
      <c r="D1015" s="600" t="s">
        <v>3641</v>
      </c>
      <c r="E1015" s="204" t="s">
        <v>790</v>
      </c>
      <c r="F1015" s="204" t="s">
        <v>790</v>
      </c>
      <c r="G1015" s="204" t="s">
        <v>790</v>
      </c>
      <c r="H1015" s="204" t="s">
        <v>790</v>
      </c>
      <c r="I1015" s="204" t="s">
        <v>3678</v>
      </c>
      <c r="J1015" s="204" t="s">
        <v>790</v>
      </c>
      <c r="K1015" s="204" t="s">
        <v>790</v>
      </c>
      <c r="L1015" s="103"/>
      <c r="M1015" s="103"/>
      <c r="N1015" s="103" t="s">
        <v>3628</v>
      </c>
    </row>
    <row r="1016" s="4" customFormat="1" ht="14.25" spans="1:14">
      <c r="A1016" s="62"/>
      <c r="B1016" s="103"/>
      <c r="C1016" s="604" t="s">
        <v>3677</v>
      </c>
      <c r="D1016" s="600" t="s">
        <v>3641</v>
      </c>
      <c r="E1016" s="204" t="s">
        <v>790</v>
      </c>
      <c r="F1016" s="204" t="s">
        <v>790</v>
      </c>
      <c r="G1016" s="204" t="s">
        <v>790</v>
      </c>
      <c r="H1016" s="204" t="s">
        <v>790</v>
      </c>
      <c r="I1016" s="204" t="s">
        <v>3679</v>
      </c>
      <c r="J1016" s="204" t="s">
        <v>790</v>
      </c>
      <c r="K1016" s="204" t="s">
        <v>790</v>
      </c>
      <c r="L1016" s="103"/>
      <c r="M1016" s="103"/>
      <c r="N1016" s="103" t="s">
        <v>3628</v>
      </c>
    </row>
    <row r="1017" s="4" customFormat="1" ht="14.25" spans="1:14">
      <c r="A1017" s="62"/>
      <c r="B1017" s="103"/>
      <c r="C1017" s="604" t="s">
        <v>3680</v>
      </c>
      <c r="D1017" s="600" t="s">
        <v>3641</v>
      </c>
      <c r="E1017" s="204" t="s">
        <v>790</v>
      </c>
      <c r="F1017" s="204" t="s">
        <v>790</v>
      </c>
      <c r="G1017" s="204" t="s">
        <v>790</v>
      </c>
      <c r="H1017" s="204" t="s">
        <v>790</v>
      </c>
      <c r="I1017" s="204" t="s">
        <v>3681</v>
      </c>
      <c r="J1017" s="204" t="s">
        <v>790</v>
      </c>
      <c r="K1017" s="204" t="s">
        <v>790</v>
      </c>
      <c r="L1017" s="103"/>
      <c r="M1017" s="103"/>
      <c r="N1017" s="103" t="s">
        <v>3628</v>
      </c>
    </row>
    <row r="1018" s="4" customFormat="1" ht="14.25" spans="1:14">
      <c r="A1018" s="62"/>
      <c r="B1018" s="103"/>
      <c r="C1018" s="604" t="s">
        <v>3682</v>
      </c>
      <c r="D1018" s="600" t="s">
        <v>3626</v>
      </c>
      <c r="E1018" s="204" t="s">
        <v>790</v>
      </c>
      <c r="F1018" s="204" t="s">
        <v>790</v>
      </c>
      <c r="G1018" s="204" t="s">
        <v>790</v>
      </c>
      <c r="H1018" s="204" t="s">
        <v>790</v>
      </c>
      <c r="I1018" s="204" t="s">
        <v>3681</v>
      </c>
      <c r="J1018" s="204" t="s">
        <v>790</v>
      </c>
      <c r="K1018" s="204" t="s">
        <v>790</v>
      </c>
      <c r="L1018" s="103"/>
      <c r="M1018" s="103"/>
      <c r="N1018" s="103" t="s">
        <v>3628</v>
      </c>
    </row>
    <row r="1019" s="4" customFormat="1" ht="14.25" spans="1:14">
      <c r="A1019" s="62"/>
      <c r="B1019" s="103"/>
      <c r="C1019" s="604" t="s">
        <v>3683</v>
      </c>
      <c r="D1019" s="600" t="s">
        <v>3626</v>
      </c>
      <c r="E1019" s="204" t="s">
        <v>790</v>
      </c>
      <c r="F1019" s="204" t="s">
        <v>790</v>
      </c>
      <c r="G1019" s="204" t="s">
        <v>790</v>
      </c>
      <c r="H1019" s="204" t="s">
        <v>790</v>
      </c>
      <c r="I1019" s="204" t="s">
        <v>3681</v>
      </c>
      <c r="J1019" s="204" t="s">
        <v>790</v>
      </c>
      <c r="K1019" s="204" t="s">
        <v>790</v>
      </c>
      <c r="L1019" s="103"/>
      <c r="M1019" s="103"/>
      <c r="N1019" s="103" t="s">
        <v>3628</v>
      </c>
    </row>
    <row r="1020" ht="33.75" spans="1:14">
      <c r="A1020" s="17">
        <v>321</v>
      </c>
      <c r="B1020" s="18" t="s">
        <v>76</v>
      </c>
      <c r="C1020" s="608" t="s">
        <v>3684</v>
      </c>
      <c r="D1020" s="602" t="s">
        <v>3685</v>
      </c>
      <c r="E1020" s="602" t="s">
        <v>3686</v>
      </c>
      <c r="F1020" s="602" t="s">
        <v>1992</v>
      </c>
      <c r="G1020" s="609">
        <v>43221</v>
      </c>
      <c r="H1020" s="602" t="s">
        <v>3687</v>
      </c>
      <c r="I1020" s="223" t="s">
        <v>3681</v>
      </c>
      <c r="J1020" s="602">
        <v>22</v>
      </c>
      <c r="K1020" s="602">
        <v>1</v>
      </c>
      <c r="L1020" s="18">
        <v>3</v>
      </c>
      <c r="M1020" s="92">
        <v>26</v>
      </c>
      <c r="N1020" s="18" t="s">
        <v>3628</v>
      </c>
    </row>
    <row r="1021" s="4" customFormat="1" ht="14.25" spans="1:14">
      <c r="A1021" s="62"/>
      <c r="B1021" s="103"/>
      <c r="C1021" s="604" t="s">
        <v>3688</v>
      </c>
      <c r="D1021" s="600" t="s">
        <v>3626</v>
      </c>
      <c r="E1021" s="204" t="s">
        <v>790</v>
      </c>
      <c r="F1021" s="204" t="s">
        <v>790</v>
      </c>
      <c r="G1021" s="204" t="s">
        <v>790</v>
      </c>
      <c r="H1021" s="204" t="s">
        <v>790</v>
      </c>
      <c r="I1021" s="204" t="s">
        <v>3681</v>
      </c>
      <c r="J1021" s="204" t="s">
        <v>790</v>
      </c>
      <c r="K1021" s="204" t="s">
        <v>790</v>
      </c>
      <c r="L1021" s="103"/>
      <c r="M1021" s="103"/>
      <c r="N1021" s="103" t="s">
        <v>3628</v>
      </c>
    </row>
    <row r="1022" s="4" customFormat="1" ht="14.25" spans="1:14">
      <c r="A1022" s="62"/>
      <c r="B1022" s="103"/>
      <c r="C1022" s="604" t="s">
        <v>3689</v>
      </c>
      <c r="D1022" s="600" t="s">
        <v>3626</v>
      </c>
      <c r="E1022" s="204" t="s">
        <v>790</v>
      </c>
      <c r="F1022" s="204" t="s">
        <v>790</v>
      </c>
      <c r="G1022" s="204" t="s">
        <v>790</v>
      </c>
      <c r="H1022" s="204" t="s">
        <v>790</v>
      </c>
      <c r="I1022" s="204" t="s">
        <v>3681</v>
      </c>
      <c r="J1022" s="204" t="s">
        <v>790</v>
      </c>
      <c r="K1022" s="204" t="s">
        <v>790</v>
      </c>
      <c r="L1022" s="103"/>
      <c r="M1022" s="103"/>
      <c r="N1022" s="103" t="s">
        <v>3628</v>
      </c>
    </row>
    <row r="1023" s="4" customFormat="1" ht="14.25" spans="1:14">
      <c r="A1023" s="62"/>
      <c r="B1023" s="103"/>
      <c r="C1023" s="604" t="s">
        <v>3690</v>
      </c>
      <c r="D1023" s="600" t="s">
        <v>3626</v>
      </c>
      <c r="E1023" s="204" t="s">
        <v>790</v>
      </c>
      <c r="F1023" s="204" t="s">
        <v>790</v>
      </c>
      <c r="G1023" s="204" t="s">
        <v>790</v>
      </c>
      <c r="H1023" s="204" t="s">
        <v>790</v>
      </c>
      <c r="I1023" s="204" t="s">
        <v>3681</v>
      </c>
      <c r="J1023" s="204" t="s">
        <v>790</v>
      </c>
      <c r="K1023" s="204" t="s">
        <v>790</v>
      </c>
      <c r="L1023" s="103"/>
      <c r="M1023" s="103"/>
      <c r="N1023" s="103" t="s">
        <v>3628</v>
      </c>
    </row>
    <row r="1024" s="4" customFormat="1" ht="14.25" spans="1:14">
      <c r="A1024" s="62"/>
      <c r="B1024" s="103"/>
      <c r="C1024" s="604" t="s">
        <v>3691</v>
      </c>
      <c r="D1024" s="600" t="s">
        <v>3626</v>
      </c>
      <c r="E1024" s="204" t="s">
        <v>790</v>
      </c>
      <c r="F1024" s="204" t="s">
        <v>790</v>
      </c>
      <c r="G1024" s="204" t="s">
        <v>790</v>
      </c>
      <c r="H1024" s="204" t="s">
        <v>790</v>
      </c>
      <c r="I1024" s="204" t="s">
        <v>3681</v>
      </c>
      <c r="J1024" s="204" t="s">
        <v>790</v>
      </c>
      <c r="K1024" s="204" t="s">
        <v>790</v>
      </c>
      <c r="L1024" s="103"/>
      <c r="M1024" s="103"/>
      <c r="N1024" s="103" t="s">
        <v>3628</v>
      </c>
    </row>
    <row r="1025" s="4" customFormat="1" ht="14.25" spans="1:14">
      <c r="A1025" s="62"/>
      <c r="B1025" s="103"/>
      <c r="C1025" s="178" t="s">
        <v>101</v>
      </c>
      <c r="D1025" s="600" t="s">
        <v>3626</v>
      </c>
      <c r="E1025" s="204" t="s">
        <v>790</v>
      </c>
      <c r="F1025" s="204" t="s">
        <v>790</v>
      </c>
      <c r="G1025" s="204" t="s">
        <v>790</v>
      </c>
      <c r="H1025" s="204" t="s">
        <v>790</v>
      </c>
      <c r="I1025" s="204" t="s">
        <v>3692</v>
      </c>
      <c r="J1025" s="204" t="s">
        <v>790</v>
      </c>
      <c r="K1025" s="204" t="s">
        <v>790</v>
      </c>
      <c r="L1025" s="103"/>
      <c r="M1025" s="103"/>
      <c r="N1025" s="103" t="s">
        <v>3628</v>
      </c>
    </row>
    <row r="1026" s="4" customFormat="1" ht="14.25" spans="1:14">
      <c r="A1026" s="62"/>
      <c r="B1026" s="103"/>
      <c r="C1026" s="178" t="s">
        <v>795</v>
      </c>
      <c r="D1026" s="600" t="s">
        <v>3626</v>
      </c>
      <c r="E1026" s="204" t="s">
        <v>790</v>
      </c>
      <c r="F1026" s="204" t="s">
        <v>790</v>
      </c>
      <c r="G1026" s="204" t="s">
        <v>790</v>
      </c>
      <c r="H1026" s="204" t="s">
        <v>790</v>
      </c>
      <c r="I1026" s="204" t="s">
        <v>3692</v>
      </c>
      <c r="J1026" s="204" t="s">
        <v>790</v>
      </c>
      <c r="K1026" s="204" t="s">
        <v>790</v>
      </c>
      <c r="L1026" s="103"/>
      <c r="M1026" s="103"/>
      <c r="N1026" s="103" t="s">
        <v>3628</v>
      </c>
    </row>
    <row r="1027" s="4" customFormat="1" ht="14.25" spans="1:14">
      <c r="A1027" s="62"/>
      <c r="B1027" s="103"/>
      <c r="C1027" s="178" t="s">
        <v>3693</v>
      </c>
      <c r="D1027" s="600" t="s">
        <v>3626</v>
      </c>
      <c r="E1027" s="204" t="s">
        <v>790</v>
      </c>
      <c r="F1027" s="204" t="s">
        <v>790</v>
      </c>
      <c r="G1027" s="204" t="s">
        <v>790</v>
      </c>
      <c r="H1027" s="204" t="s">
        <v>790</v>
      </c>
      <c r="I1027" s="204" t="s">
        <v>3692</v>
      </c>
      <c r="J1027" s="204" t="s">
        <v>790</v>
      </c>
      <c r="K1027" s="204" t="s">
        <v>790</v>
      </c>
      <c r="L1027" s="103"/>
      <c r="M1027" s="103"/>
      <c r="N1027" s="103" t="s">
        <v>3628</v>
      </c>
    </row>
    <row r="1028" spans="1:14">
      <c r="A1028" s="17">
        <v>310</v>
      </c>
      <c r="B1028" s="18" t="s">
        <v>309</v>
      </c>
      <c r="C1028" s="601" t="s">
        <v>3694</v>
      </c>
      <c r="D1028" s="602" t="s">
        <v>3695</v>
      </c>
      <c r="E1028" s="602" t="s">
        <v>3696</v>
      </c>
      <c r="F1028" s="602" t="s">
        <v>3697</v>
      </c>
      <c r="G1028" s="602" t="s">
        <v>3698</v>
      </c>
      <c r="H1028" s="603" t="s">
        <v>3699</v>
      </c>
      <c r="I1028" s="223" t="s">
        <v>3692</v>
      </c>
      <c r="J1028" s="602">
        <v>25</v>
      </c>
      <c r="K1028" s="602">
        <v>1</v>
      </c>
      <c r="L1028" s="18">
        <v>3</v>
      </c>
      <c r="M1028" s="92">
        <v>29</v>
      </c>
      <c r="N1028" s="18" t="s">
        <v>3628</v>
      </c>
    </row>
    <row r="1029" s="4" customFormat="1" ht="14.25" spans="1:14">
      <c r="A1029" s="62"/>
      <c r="B1029" s="103"/>
      <c r="C1029" s="178" t="s">
        <v>796</v>
      </c>
      <c r="D1029" s="600" t="s">
        <v>3626</v>
      </c>
      <c r="E1029" s="204" t="s">
        <v>790</v>
      </c>
      <c r="F1029" s="204" t="s">
        <v>790</v>
      </c>
      <c r="G1029" s="204" t="s">
        <v>790</v>
      </c>
      <c r="H1029" s="204" t="s">
        <v>790</v>
      </c>
      <c r="I1029" s="204" t="s">
        <v>3692</v>
      </c>
      <c r="J1029" s="204" t="s">
        <v>790</v>
      </c>
      <c r="K1029" s="204" t="s">
        <v>790</v>
      </c>
      <c r="L1029" s="103"/>
      <c r="M1029" s="103"/>
      <c r="N1029" s="103" t="s">
        <v>3628</v>
      </c>
    </row>
    <row r="1030" s="4" customFormat="1" ht="14.25" spans="1:14">
      <c r="A1030" s="62"/>
      <c r="B1030" s="103"/>
      <c r="C1030" s="178" t="s">
        <v>3700</v>
      </c>
      <c r="D1030" s="600" t="s">
        <v>3626</v>
      </c>
      <c r="E1030" s="204" t="s">
        <v>790</v>
      </c>
      <c r="F1030" s="204" t="s">
        <v>790</v>
      </c>
      <c r="G1030" s="204" t="s">
        <v>790</v>
      </c>
      <c r="H1030" s="204" t="s">
        <v>790</v>
      </c>
      <c r="I1030" s="204" t="s">
        <v>3692</v>
      </c>
      <c r="J1030" s="204" t="s">
        <v>790</v>
      </c>
      <c r="K1030" s="204" t="s">
        <v>790</v>
      </c>
      <c r="L1030" s="103"/>
      <c r="M1030" s="103"/>
      <c r="N1030" s="103" t="s">
        <v>3628</v>
      </c>
    </row>
    <row r="1031" s="4" customFormat="1" ht="14.25" spans="1:14">
      <c r="A1031" s="62"/>
      <c r="B1031" s="103"/>
      <c r="C1031" s="178" t="s">
        <v>3701</v>
      </c>
      <c r="D1031" s="600" t="s">
        <v>3626</v>
      </c>
      <c r="E1031" s="204" t="s">
        <v>790</v>
      </c>
      <c r="F1031" s="204" t="s">
        <v>790</v>
      </c>
      <c r="G1031" s="204" t="s">
        <v>790</v>
      </c>
      <c r="H1031" s="204" t="s">
        <v>790</v>
      </c>
      <c r="I1031" s="204" t="s">
        <v>3692</v>
      </c>
      <c r="J1031" s="204" t="s">
        <v>790</v>
      </c>
      <c r="K1031" s="204" t="s">
        <v>790</v>
      </c>
      <c r="L1031" s="103"/>
      <c r="M1031" s="103"/>
      <c r="N1031" s="103" t="s">
        <v>3628</v>
      </c>
    </row>
    <row r="1032" s="4" customFormat="1" ht="14.25" spans="1:14">
      <c r="A1032" s="62"/>
      <c r="B1032" s="103"/>
      <c r="C1032" s="178" t="s">
        <v>3702</v>
      </c>
      <c r="D1032" s="600" t="s">
        <v>3626</v>
      </c>
      <c r="E1032" s="204" t="s">
        <v>790</v>
      </c>
      <c r="F1032" s="204" t="s">
        <v>790</v>
      </c>
      <c r="G1032" s="204" t="s">
        <v>790</v>
      </c>
      <c r="H1032" s="204" t="s">
        <v>790</v>
      </c>
      <c r="I1032" s="204" t="s">
        <v>3692</v>
      </c>
      <c r="J1032" s="204" t="s">
        <v>790</v>
      </c>
      <c r="K1032" s="204" t="s">
        <v>790</v>
      </c>
      <c r="L1032" s="103"/>
      <c r="M1032" s="103"/>
      <c r="N1032" s="103" t="s">
        <v>3628</v>
      </c>
    </row>
    <row r="1033" s="4" customFormat="1" ht="14.25" spans="1:14">
      <c r="A1033" s="62"/>
      <c r="B1033" s="103"/>
      <c r="C1033" s="178" t="s">
        <v>101</v>
      </c>
      <c r="D1033" s="600" t="s">
        <v>3626</v>
      </c>
      <c r="E1033" s="204" t="s">
        <v>790</v>
      </c>
      <c r="F1033" s="204" t="s">
        <v>790</v>
      </c>
      <c r="G1033" s="204" t="s">
        <v>790</v>
      </c>
      <c r="H1033" s="204" t="s">
        <v>790</v>
      </c>
      <c r="I1033" s="204" t="s">
        <v>3703</v>
      </c>
      <c r="J1033" s="204" t="s">
        <v>790</v>
      </c>
      <c r="K1033" s="204" t="s">
        <v>790</v>
      </c>
      <c r="L1033" s="103"/>
      <c r="M1033" s="103"/>
      <c r="N1033" s="103" t="s">
        <v>3628</v>
      </c>
    </row>
    <row r="1034" s="4" customFormat="1" ht="14.25" spans="1:14">
      <c r="A1034" s="62"/>
      <c r="B1034" s="103"/>
      <c r="C1034" s="178" t="s">
        <v>795</v>
      </c>
      <c r="D1034" s="600" t="s">
        <v>3626</v>
      </c>
      <c r="E1034" s="204" t="s">
        <v>790</v>
      </c>
      <c r="F1034" s="204" t="s">
        <v>790</v>
      </c>
      <c r="G1034" s="204" t="s">
        <v>790</v>
      </c>
      <c r="H1034" s="204" t="s">
        <v>790</v>
      </c>
      <c r="I1034" s="204" t="s">
        <v>3703</v>
      </c>
      <c r="J1034" s="204" t="s">
        <v>790</v>
      </c>
      <c r="K1034" s="204" t="s">
        <v>790</v>
      </c>
      <c r="L1034" s="103"/>
      <c r="M1034" s="103"/>
      <c r="N1034" s="103" t="s">
        <v>3628</v>
      </c>
    </row>
    <row r="1035" s="4" customFormat="1" ht="14.25" spans="1:14">
      <c r="A1035" s="62"/>
      <c r="B1035" s="103"/>
      <c r="C1035" s="178" t="s">
        <v>3693</v>
      </c>
      <c r="D1035" s="600" t="s">
        <v>3626</v>
      </c>
      <c r="E1035" s="204" t="s">
        <v>790</v>
      </c>
      <c r="F1035" s="204" t="s">
        <v>790</v>
      </c>
      <c r="G1035" s="204" t="s">
        <v>790</v>
      </c>
      <c r="H1035" s="204" t="s">
        <v>790</v>
      </c>
      <c r="I1035" s="204" t="s">
        <v>3703</v>
      </c>
      <c r="J1035" s="204" t="s">
        <v>790</v>
      </c>
      <c r="K1035" s="204" t="s">
        <v>790</v>
      </c>
      <c r="L1035" s="103"/>
      <c r="M1035" s="103"/>
      <c r="N1035" s="103" t="s">
        <v>3628</v>
      </c>
    </row>
    <row r="1036" spans="1:14">
      <c r="A1036" s="17">
        <v>310</v>
      </c>
      <c r="B1036" s="18" t="s">
        <v>309</v>
      </c>
      <c r="C1036" s="601" t="s">
        <v>3694</v>
      </c>
      <c r="D1036" s="602" t="s">
        <v>3695</v>
      </c>
      <c r="E1036" s="602" t="s">
        <v>3696</v>
      </c>
      <c r="F1036" s="602" t="s">
        <v>3697</v>
      </c>
      <c r="G1036" s="602" t="s">
        <v>3698</v>
      </c>
      <c r="H1036" s="603" t="s">
        <v>3699</v>
      </c>
      <c r="I1036" s="223" t="s">
        <v>3703</v>
      </c>
      <c r="J1036" s="602">
        <v>20</v>
      </c>
      <c r="K1036" s="602">
        <v>1</v>
      </c>
      <c r="L1036" s="18">
        <v>2</v>
      </c>
      <c r="M1036" s="92">
        <v>23</v>
      </c>
      <c r="N1036" s="18" t="s">
        <v>3628</v>
      </c>
    </row>
    <row r="1037" s="4" customFormat="1" ht="14.25" spans="1:14">
      <c r="A1037" s="62"/>
      <c r="B1037" s="103"/>
      <c r="C1037" s="178" t="s">
        <v>796</v>
      </c>
      <c r="D1037" s="600" t="s">
        <v>3626</v>
      </c>
      <c r="E1037" s="204" t="s">
        <v>790</v>
      </c>
      <c r="F1037" s="204" t="s">
        <v>790</v>
      </c>
      <c r="G1037" s="204" t="s">
        <v>790</v>
      </c>
      <c r="H1037" s="204" t="s">
        <v>790</v>
      </c>
      <c r="I1037" s="204" t="s">
        <v>3703</v>
      </c>
      <c r="J1037" s="204" t="s">
        <v>790</v>
      </c>
      <c r="K1037" s="204" t="s">
        <v>790</v>
      </c>
      <c r="L1037" s="103"/>
      <c r="M1037" s="103"/>
      <c r="N1037" s="103" t="s">
        <v>3628</v>
      </c>
    </row>
    <row r="1038" s="4" customFormat="1" ht="14.25" spans="1:14">
      <c r="A1038" s="62"/>
      <c r="B1038" s="103"/>
      <c r="C1038" s="178" t="s">
        <v>3700</v>
      </c>
      <c r="D1038" s="600" t="s">
        <v>3626</v>
      </c>
      <c r="E1038" s="204" t="s">
        <v>790</v>
      </c>
      <c r="F1038" s="204" t="s">
        <v>790</v>
      </c>
      <c r="G1038" s="204" t="s">
        <v>790</v>
      </c>
      <c r="H1038" s="204" t="s">
        <v>790</v>
      </c>
      <c r="I1038" s="204" t="s">
        <v>3703</v>
      </c>
      <c r="J1038" s="204" t="s">
        <v>790</v>
      </c>
      <c r="K1038" s="204" t="s">
        <v>790</v>
      </c>
      <c r="L1038" s="103"/>
      <c r="M1038" s="103"/>
      <c r="N1038" s="103" t="s">
        <v>3628</v>
      </c>
    </row>
    <row r="1039" s="4" customFormat="1" ht="14.25" spans="1:14">
      <c r="A1039" s="62"/>
      <c r="B1039" s="103"/>
      <c r="C1039" s="178" t="s">
        <v>3701</v>
      </c>
      <c r="D1039" s="600" t="s">
        <v>3626</v>
      </c>
      <c r="E1039" s="204" t="s">
        <v>790</v>
      </c>
      <c r="F1039" s="204" t="s">
        <v>790</v>
      </c>
      <c r="G1039" s="204" t="s">
        <v>790</v>
      </c>
      <c r="H1039" s="204" t="s">
        <v>790</v>
      </c>
      <c r="I1039" s="204" t="s">
        <v>3703</v>
      </c>
      <c r="J1039" s="204" t="s">
        <v>790</v>
      </c>
      <c r="K1039" s="204" t="s">
        <v>790</v>
      </c>
      <c r="L1039" s="103"/>
      <c r="M1039" s="103"/>
      <c r="N1039" s="103" t="s">
        <v>3628</v>
      </c>
    </row>
    <row r="1040" s="4" customFormat="1" spans="1:14">
      <c r="A1040" s="62"/>
      <c r="B1040" s="103"/>
      <c r="C1040" s="178" t="s">
        <v>3704</v>
      </c>
      <c r="D1040" s="179" t="s">
        <v>3641</v>
      </c>
      <c r="E1040" s="204" t="s">
        <v>790</v>
      </c>
      <c r="F1040" s="204" t="s">
        <v>790</v>
      </c>
      <c r="G1040" s="204" t="s">
        <v>790</v>
      </c>
      <c r="H1040" s="204" t="s">
        <v>790</v>
      </c>
      <c r="I1040" s="204" t="s">
        <v>3703</v>
      </c>
      <c r="J1040" s="204" t="s">
        <v>790</v>
      </c>
      <c r="K1040" s="204" t="s">
        <v>790</v>
      </c>
      <c r="L1040" s="103"/>
      <c r="M1040" s="103"/>
      <c r="N1040" s="103" t="s">
        <v>3628</v>
      </c>
    </row>
    <row r="1041" ht="22.5" spans="1:14">
      <c r="A1041" s="17">
        <v>447</v>
      </c>
      <c r="B1041" s="18" t="s">
        <v>68</v>
      </c>
      <c r="C1041" s="601" t="s">
        <v>3705</v>
      </c>
      <c r="D1041" s="602" t="s">
        <v>3706</v>
      </c>
      <c r="E1041" s="602" t="s">
        <v>3707</v>
      </c>
      <c r="F1041" s="602" t="s">
        <v>3292</v>
      </c>
      <c r="G1041" s="602" t="s">
        <v>3708</v>
      </c>
      <c r="H1041" s="782" t="s">
        <v>3709</v>
      </c>
      <c r="I1041" s="223" t="s">
        <v>3703</v>
      </c>
      <c r="J1041" s="602">
        <v>20</v>
      </c>
      <c r="K1041" s="602">
        <v>1</v>
      </c>
      <c r="L1041" s="18">
        <v>2</v>
      </c>
      <c r="M1041" s="92">
        <v>23</v>
      </c>
      <c r="N1041" s="18" t="s">
        <v>3628</v>
      </c>
    </row>
    <row r="1042" s="4" customFormat="1" ht="14.25" spans="1:14">
      <c r="A1042" s="62"/>
      <c r="B1042" s="103"/>
      <c r="C1042" s="178" t="s">
        <v>795</v>
      </c>
      <c r="D1042" s="600" t="s">
        <v>3626</v>
      </c>
      <c r="E1042" s="204" t="s">
        <v>790</v>
      </c>
      <c r="F1042" s="204" t="s">
        <v>790</v>
      </c>
      <c r="G1042" s="204" t="s">
        <v>790</v>
      </c>
      <c r="H1042" s="204" t="s">
        <v>790</v>
      </c>
      <c r="I1042" s="204" t="s">
        <v>3710</v>
      </c>
      <c r="J1042" s="204" t="s">
        <v>790</v>
      </c>
      <c r="K1042" s="204" t="s">
        <v>790</v>
      </c>
      <c r="L1042" s="103"/>
      <c r="M1042" s="103"/>
      <c r="N1042" s="103" t="s">
        <v>3628</v>
      </c>
    </row>
    <row r="1043" s="4" customFormat="1" ht="14.25" spans="1:14">
      <c r="A1043" s="62"/>
      <c r="B1043" s="103"/>
      <c r="C1043" s="178" t="s">
        <v>796</v>
      </c>
      <c r="D1043" s="600" t="s">
        <v>3626</v>
      </c>
      <c r="E1043" s="204" t="s">
        <v>790</v>
      </c>
      <c r="F1043" s="204" t="s">
        <v>790</v>
      </c>
      <c r="G1043" s="204" t="s">
        <v>790</v>
      </c>
      <c r="H1043" s="204" t="s">
        <v>790</v>
      </c>
      <c r="I1043" s="290" t="s">
        <v>3710</v>
      </c>
      <c r="J1043" s="204" t="s">
        <v>790</v>
      </c>
      <c r="K1043" s="204" t="s">
        <v>790</v>
      </c>
      <c r="L1043" s="103"/>
      <c r="M1043" s="103"/>
      <c r="N1043" s="103" t="s">
        <v>3628</v>
      </c>
    </row>
    <row r="1044" spans="1:14">
      <c r="A1044" s="17">
        <v>310</v>
      </c>
      <c r="B1044" s="18" t="s">
        <v>309</v>
      </c>
      <c r="C1044" s="601" t="s">
        <v>3694</v>
      </c>
      <c r="D1044" s="602" t="s">
        <v>3695</v>
      </c>
      <c r="E1044" s="602" t="s">
        <v>3696</v>
      </c>
      <c r="F1044" s="602" t="s">
        <v>3697</v>
      </c>
      <c r="G1044" s="602" t="s">
        <v>3698</v>
      </c>
      <c r="H1044" s="603" t="s">
        <v>3699</v>
      </c>
      <c r="I1044" s="297" t="s">
        <v>3710</v>
      </c>
      <c r="J1044" s="602">
        <v>20</v>
      </c>
      <c r="K1044" s="602">
        <v>1</v>
      </c>
      <c r="L1044" s="18">
        <v>2</v>
      </c>
      <c r="M1044" s="92">
        <v>23</v>
      </c>
      <c r="N1044" s="18" t="s">
        <v>3628</v>
      </c>
    </row>
    <row r="1045" s="4" customFormat="1" ht="22.5" spans="1:14">
      <c r="A1045" s="62"/>
      <c r="B1045" s="103"/>
      <c r="C1045" s="178" t="s">
        <v>3711</v>
      </c>
      <c r="D1045" s="204" t="s">
        <v>3706</v>
      </c>
      <c r="E1045" s="204" t="s">
        <v>2735</v>
      </c>
      <c r="F1045" s="204" t="s">
        <v>2735</v>
      </c>
      <c r="G1045" s="204" t="s">
        <v>2735</v>
      </c>
      <c r="H1045" s="785" t="s">
        <v>3709</v>
      </c>
      <c r="I1045" s="290" t="s">
        <v>3710</v>
      </c>
      <c r="J1045" s="204">
        <v>20</v>
      </c>
      <c r="K1045" s="204">
        <v>1</v>
      </c>
      <c r="L1045" s="103"/>
      <c r="M1045" s="103"/>
      <c r="N1045" s="103" t="s">
        <v>3628</v>
      </c>
    </row>
    <row r="1046" s="4" customFormat="1" ht="14.25" spans="1:14">
      <c r="A1046" s="62"/>
      <c r="B1046" s="103"/>
      <c r="C1046" s="178" t="s">
        <v>3712</v>
      </c>
      <c r="D1046" s="600" t="s">
        <v>3626</v>
      </c>
      <c r="E1046" s="204" t="s">
        <v>790</v>
      </c>
      <c r="F1046" s="204" t="s">
        <v>790</v>
      </c>
      <c r="G1046" s="204" t="s">
        <v>790</v>
      </c>
      <c r="H1046" s="204" t="s">
        <v>790</v>
      </c>
      <c r="I1046" s="290" t="s">
        <v>3710</v>
      </c>
      <c r="J1046" s="204" t="s">
        <v>790</v>
      </c>
      <c r="K1046" s="204" t="s">
        <v>790</v>
      </c>
      <c r="L1046" s="103"/>
      <c r="M1046" s="103"/>
      <c r="N1046" s="103" t="s">
        <v>3628</v>
      </c>
    </row>
    <row r="1047" s="1" customFormat="1" ht="22.5" spans="1:14">
      <c r="A1047" s="45">
        <v>319</v>
      </c>
      <c r="B1047" s="46" t="s">
        <v>76</v>
      </c>
      <c r="C1047" s="554" t="s">
        <v>3713</v>
      </c>
      <c r="D1047" s="208" t="s">
        <v>3714</v>
      </c>
      <c r="E1047" s="208" t="s">
        <v>3715</v>
      </c>
      <c r="F1047" s="208" t="s">
        <v>2591</v>
      </c>
      <c r="G1047" s="208" t="s">
        <v>3716</v>
      </c>
      <c r="H1047" s="758" t="s">
        <v>3717</v>
      </c>
      <c r="I1047" s="297" t="s">
        <v>3710</v>
      </c>
      <c r="J1047" s="208">
        <v>20</v>
      </c>
      <c r="K1047" s="208">
        <v>1</v>
      </c>
      <c r="L1047" s="46">
        <v>1</v>
      </c>
      <c r="M1047" s="100">
        <v>22</v>
      </c>
      <c r="N1047" s="46" t="s">
        <v>3628</v>
      </c>
    </row>
    <row r="1048" s="4" customFormat="1" ht="14.25" spans="1:14">
      <c r="A1048" s="62"/>
      <c r="B1048" s="103"/>
      <c r="C1048" s="178" t="s">
        <v>3718</v>
      </c>
      <c r="D1048" s="600" t="s">
        <v>3626</v>
      </c>
      <c r="E1048" s="204" t="s">
        <v>790</v>
      </c>
      <c r="F1048" s="204" t="s">
        <v>790</v>
      </c>
      <c r="G1048" s="204" t="s">
        <v>790</v>
      </c>
      <c r="H1048" s="204" t="s">
        <v>790</v>
      </c>
      <c r="I1048" s="290" t="s">
        <v>3710</v>
      </c>
      <c r="J1048" s="204" t="s">
        <v>790</v>
      </c>
      <c r="K1048" s="204" t="s">
        <v>790</v>
      </c>
      <c r="L1048" s="103"/>
      <c r="M1048" s="103"/>
      <c r="N1048" s="103" t="s">
        <v>3628</v>
      </c>
    </row>
    <row r="1049" s="4" customFormat="1" ht="14.25" spans="1:14">
      <c r="A1049" s="62"/>
      <c r="B1049" s="103"/>
      <c r="C1049" s="178" t="s">
        <v>3719</v>
      </c>
      <c r="D1049" s="600" t="s">
        <v>3626</v>
      </c>
      <c r="E1049" s="204" t="s">
        <v>790</v>
      </c>
      <c r="F1049" s="204" t="s">
        <v>790</v>
      </c>
      <c r="G1049" s="204" t="s">
        <v>790</v>
      </c>
      <c r="H1049" s="204" t="s">
        <v>790</v>
      </c>
      <c r="I1049" s="290" t="s">
        <v>3710</v>
      </c>
      <c r="J1049" s="204" t="s">
        <v>790</v>
      </c>
      <c r="K1049" s="204" t="s">
        <v>790</v>
      </c>
      <c r="L1049" s="103"/>
      <c r="M1049" s="103"/>
      <c r="N1049" s="103" t="s">
        <v>3628</v>
      </c>
    </row>
    <row r="1050" s="4" customFormat="1" ht="14.25" spans="1:14">
      <c r="A1050" s="62"/>
      <c r="B1050" s="103"/>
      <c r="C1050" s="178" t="s">
        <v>3701</v>
      </c>
      <c r="D1050" s="600" t="s">
        <v>3626</v>
      </c>
      <c r="E1050" s="204" t="s">
        <v>790</v>
      </c>
      <c r="F1050" s="204" t="s">
        <v>790</v>
      </c>
      <c r="G1050" s="204" t="s">
        <v>790</v>
      </c>
      <c r="H1050" s="204" t="s">
        <v>790</v>
      </c>
      <c r="I1050" s="290" t="s">
        <v>3710</v>
      </c>
      <c r="J1050" s="204" t="s">
        <v>790</v>
      </c>
      <c r="K1050" s="204" t="s">
        <v>790</v>
      </c>
      <c r="L1050" s="103"/>
      <c r="M1050" s="103"/>
      <c r="N1050" s="103" t="s">
        <v>3628</v>
      </c>
    </row>
    <row r="1051" s="4" customFormat="1" ht="22.5" spans="1:14">
      <c r="A1051" s="62"/>
      <c r="B1051" s="103"/>
      <c r="C1051" s="178" t="s">
        <v>3720</v>
      </c>
      <c r="D1051" s="600" t="s">
        <v>3626</v>
      </c>
      <c r="E1051" s="204" t="s">
        <v>790</v>
      </c>
      <c r="F1051" s="204" t="s">
        <v>790</v>
      </c>
      <c r="G1051" s="204" t="s">
        <v>790</v>
      </c>
      <c r="H1051" s="204" t="s">
        <v>790</v>
      </c>
      <c r="I1051" s="204" t="s">
        <v>3721</v>
      </c>
      <c r="J1051" s="204" t="s">
        <v>790</v>
      </c>
      <c r="K1051" s="204" t="s">
        <v>790</v>
      </c>
      <c r="L1051" s="103"/>
      <c r="M1051" s="103"/>
      <c r="N1051" s="103" t="s">
        <v>3628</v>
      </c>
    </row>
    <row r="1052" s="4" customFormat="1" ht="22.5" spans="1:14">
      <c r="A1052" s="62"/>
      <c r="B1052" s="103"/>
      <c r="C1052" s="178" t="s">
        <v>3722</v>
      </c>
      <c r="D1052" s="600" t="s">
        <v>3626</v>
      </c>
      <c r="E1052" s="204" t="s">
        <v>790</v>
      </c>
      <c r="F1052" s="204" t="s">
        <v>790</v>
      </c>
      <c r="G1052" s="204" t="s">
        <v>790</v>
      </c>
      <c r="H1052" s="204" t="s">
        <v>790</v>
      </c>
      <c r="I1052" s="204" t="s">
        <v>3721</v>
      </c>
      <c r="J1052" s="204" t="s">
        <v>790</v>
      </c>
      <c r="K1052" s="204" t="s">
        <v>790</v>
      </c>
      <c r="L1052" s="103"/>
      <c r="M1052" s="103"/>
      <c r="N1052" s="103" t="s">
        <v>3628</v>
      </c>
    </row>
    <row r="1053" ht="33.75" spans="1:14">
      <c r="A1053" s="17">
        <v>415</v>
      </c>
      <c r="B1053" s="18" t="s">
        <v>68</v>
      </c>
      <c r="C1053" s="601" t="s">
        <v>3723</v>
      </c>
      <c r="D1053" s="602" t="s">
        <v>3724</v>
      </c>
      <c r="E1053" s="602" t="s">
        <v>3725</v>
      </c>
      <c r="F1053" s="602" t="s">
        <v>327</v>
      </c>
      <c r="G1053" s="609" t="s">
        <v>3726</v>
      </c>
      <c r="H1053" s="782" t="s">
        <v>3727</v>
      </c>
      <c r="I1053" s="223" t="s">
        <v>3721</v>
      </c>
      <c r="J1053" s="602">
        <v>33</v>
      </c>
      <c r="K1053" s="602">
        <v>1</v>
      </c>
      <c r="L1053" s="18">
        <v>2</v>
      </c>
      <c r="M1053" s="92">
        <v>36</v>
      </c>
      <c r="N1053" s="18" t="s">
        <v>3628</v>
      </c>
    </row>
    <row r="1054" s="4" customFormat="1" ht="22.5" spans="1:14">
      <c r="A1054" s="62"/>
      <c r="B1054" s="103"/>
      <c r="C1054" s="178" t="s">
        <v>3728</v>
      </c>
      <c r="D1054" s="600" t="s">
        <v>3641</v>
      </c>
      <c r="E1054" s="204" t="s">
        <v>790</v>
      </c>
      <c r="F1054" s="204" t="s">
        <v>790</v>
      </c>
      <c r="G1054" s="204" t="s">
        <v>790</v>
      </c>
      <c r="H1054" s="204" t="s">
        <v>790</v>
      </c>
      <c r="I1054" s="204" t="s">
        <v>3721</v>
      </c>
      <c r="J1054" s="204" t="s">
        <v>790</v>
      </c>
      <c r="K1054" s="204" t="s">
        <v>790</v>
      </c>
      <c r="L1054" s="103"/>
      <c r="M1054" s="103"/>
      <c r="N1054" s="103" t="s">
        <v>3628</v>
      </c>
    </row>
    <row r="1055" s="4" customFormat="1" ht="22.5" spans="1:14">
      <c r="A1055" s="62"/>
      <c r="B1055" s="103"/>
      <c r="C1055" s="178" t="s">
        <v>3729</v>
      </c>
      <c r="D1055" s="600" t="s">
        <v>3641</v>
      </c>
      <c r="E1055" s="204" t="s">
        <v>790</v>
      </c>
      <c r="F1055" s="204" t="s">
        <v>790</v>
      </c>
      <c r="G1055" s="204" t="s">
        <v>790</v>
      </c>
      <c r="H1055" s="204" t="s">
        <v>790</v>
      </c>
      <c r="I1055" s="204" t="s">
        <v>3721</v>
      </c>
      <c r="J1055" s="204" t="s">
        <v>790</v>
      </c>
      <c r="K1055" s="204" t="s">
        <v>790</v>
      </c>
      <c r="L1055" s="103"/>
      <c r="M1055" s="103"/>
      <c r="N1055" s="103" t="s">
        <v>3628</v>
      </c>
    </row>
    <row r="1056" s="4" customFormat="1" ht="22.5" spans="1:14">
      <c r="A1056" s="62"/>
      <c r="B1056" s="103"/>
      <c r="C1056" s="178" t="s">
        <v>3730</v>
      </c>
      <c r="D1056" s="600" t="s">
        <v>3626</v>
      </c>
      <c r="E1056" s="204" t="s">
        <v>790</v>
      </c>
      <c r="F1056" s="204" t="s">
        <v>790</v>
      </c>
      <c r="G1056" s="204" t="s">
        <v>790</v>
      </c>
      <c r="H1056" s="204" t="s">
        <v>790</v>
      </c>
      <c r="I1056" s="204" t="s">
        <v>3721</v>
      </c>
      <c r="J1056" s="204" t="s">
        <v>790</v>
      </c>
      <c r="K1056" s="204" t="s">
        <v>790</v>
      </c>
      <c r="L1056" s="103"/>
      <c r="M1056" s="103"/>
      <c r="N1056" s="103" t="s">
        <v>3628</v>
      </c>
    </row>
    <row r="1057" s="4" customFormat="1" ht="22.5" spans="1:14">
      <c r="A1057" s="62"/>
      <c r="B1057" s="103"/>
      <c r="C1057" s="178" t="s">
        <v>3731</v>
      </c>
      <c r="D1057" s="600" t="s">
        <v>3641</v>
      </c>
      <c r="E1057" s="204" t="s">
        <v>790</v>
      </c>
      <c r="F1057" s="204" t="s">
        <v>790</v>
      </c>
      <c r="G1057" s="204" t="s">
        <v>790</v>
      </c>
      <c r="H1057" s="204" t="s">
        <v>790</v>
      </c>
      <c r="I1057" s="204" t="s">
        <v>3721</v>
      </c>
      <c r="J1057" s="204" t="s">
        <v>790</v>
      </c>
      <c r="K1057" s="204" t="s">
        <v>790</v>
      </c>
      <c r="L1057" s="103"/>
      <c r="M1057" s="103"/>
      <c r="N1057" s="103" t="s">
        <v>3628</v>
      </c>
    </row>
    <row r="1058" s="4" customFormat="1" ht="22.5" spans="1:14">
      <c r="A1058" s="62"/>
      <c r="B1058" s="103"/>
      <c r="C1058" s="604" t="s">
        <v>3732</v>
      </c>
      <c r="D1058" s="600" t="s">
        <v>3626</v>
      </c>
      <c r="E1058" s="204" t="s">
        <v>790</v>
      </c>
      <c r="F1058" s="204" t="s">
        <v>790</v>
      </c>
      <c r="G1058" s="204" t="s">
        <v>790</v>
      </c>
      <c r="H1058" s="204" t="s">
        <v>790</v>
      </c>
      <c r="I1058" s="204" t="s">
        <v>3721</v>
      </c>
      <c r="J1058" s="204" t="s">
        <v>790</v>
      </c>
      <c r="K1058" s="204" t="s">
        <v>790</v>
      </c>
      <c r="L1058" s="103"/>
      <c r="M1058" s="103"/>
      <c r="N1058" s="103" t="s">
        <v>3628</v>
      </c>
    </row>
    <row r="1059" ht="22.5" spans="1:14">
      <c r="A1059" s="17">
        <v>455</v>
      </c>
      <c r="B1059" s="18" t="s">
        <v>76</v>
      </c>
      <c r="C1059" s="601" t="s">
        <v>3733</v>
      </c>
      <c r="D1059" s="602" t="s">
        <v>3734</v>
      </c>
      <c r="E1059" s="602" t="s">
        <v>3735</v>
      </c>
      <c r="F1059" s="602" t="s">
        <v>63</v>
      </c>
      <c r="G1059" s="603" t="s">
        <v>3736</v>
      </c>
      <c r="H1059" s="606" t="s">
        <v>3737</v>
      </c>
      <c r="I1059" s="223" t="s">
        <v>3738</v>
      </c>
      <c r="J1059" s="602">
        <v>10</v>
      </c>
      <c r="K1059" s="602">
        <v>1</v>
      </c>
      <c r="L1059" s="18">
        <v>3</v>
      </c>
      <c r="M1059" s="92">
        <v>14</v>
      </c>
      <c r="N1059" s="18" t="s">
        <v>3628</v>
      </c>
    </row>
    <row r="1060" s="4" customFormat="1" ht="14.25" spans="1:14">
      <c r="A1060" s="62"/>
      <c r="B1060" s="103"/>
      <c r="C1060" s="178" t="s">
        <v>3739</v>
      </c>
      <c r="D1060" s="600" t="s">
        <v>3626</v>
      </c>
      <c r="E1060" s="204" t="s">
        <v>790</v>
      </c>
      <c r="F1060" s="204" t="s">
        <v>790</v>
      </c>
      <c r="G1060" s="204" t="s">
        <v>790</v>
      </c>
      <c r="H1060" s="204" t="s">
        <v>790</v>
      </c>
      <c r="I1060" s="204" t="s">
        <v>3738</v>
      </c>
      <c r="J1060" s="204" t="s">
        <v>790</v>
      </c>
      <c r="K1060" s="204" t="s">
        <v>790</v>
      </c>
      <c r="L1060" s="103"/>
      <c r="M1060" s="103"/>
      <c r="N1060" s="103" t="s">
        <v>3628</v>
      </c>
    </row>
    <row r="1061" s="4" customFormat="1" spans="1:14">
      <c r="A1061" s="62"/>
      <c r="B1061" s="103" t="s">
        <v>76</v>
      </c>
      <c r="C1061" s="178" t="s">
        <v>3740</v>
      </c>
      <c r="D1061" s="204" t="s">
        <v>3741</v>
      </c>
      <c r="E1061" s="204"/>
      <c r="F1061" s="204"/>
      <c r="G1061" s="204"/>
      <c r="H1061" s="204"/>
      <c r="I1061" s="204" t="s">
        <v>3738</v>
      </c>
      <c r="J1061" s="204">
        <v>10</v>
      </c>
      <c r="K1061" s="204">
        <v>1</v>
      </c>
      <c r="L1061" s="103">
        <v>3</v>
      </c>
      <c r="M1061" s="103">
        <v>14</v>
      </c>
      <c r="N1061" s="103" t="s">
        <v>3628</v>
      </c>
    </row>
    <row r="1062" ht="22.5" spans="1:14">
      <c r="A1062" s="17">
        <v>320</v>
      </c>
      <c r="B1062" s="18" t="s">
        <v>76</v>
      </c>
      <c r="C1062" s="601" t="s">
        <v>3742</v>
      </c>
      <c r="D1062" s="602" t="s">
        <v>3743</v>
      </c>
      <c r="E1062" s="602" t="s">
        <v>3744</v>
      </c>
      <c r="F1062" s="602" t="s">
        <v>63</v>
      </c>
      <c r="G1062" s="602" t="s">
        <v>3745</v>
      </c>
      <c r="H1062" s="782" t="s">
        <v>3746</v>
      </c>
      <c r="I1062" s="223" t="s">
        <v>3738</v>
      </c>
      <c r="J1062" s="602">
        <v>10</v>
      </c>
      <c r="K1062" s="602">
        <v>1</v>
      </c>
      <c r="L1062" s="18">
        <v>3</v>
      </c>
      <c r="M1062" s="92">
        <v>14</v>
      </c>
      <c r="N1062" s="18" t="s">
        <v>3628</v>
      </c>
    </row>
    <row r="1063" s="4" customFormat="1" ht="22.5" spans="1:14">
      <c r="A1063" s="62"/>
      <c r="B1063" s="103" t="s">
        <v>76</v>
      </c>
      <c r="C1063" s="178" t="s">
        <v>3742</v>
      </c>
      <c r="D1063" s="204" t="s">
        <v>3747</v>
      </c>
      <c r="E1063" s="204" t="s">
        <v>3748</v>
      </c>
      <c r="F1063" s="204" t="s">
        <v>63</v>
      </c>
      <c r="G1063" s="204" t="s">
        <v>3749</v>
      </c>
      <c r="H1063" s="785" t="s">
        <v>3750</v>
      </c>
      <c r="I1063" s="204" t="s">
        <v>3738</v>
      </c>
      <c r="J1063" s="204">
        <v>10</v>
      </c>
      <c r="K1063" s="204">
        <v>1</v>
      </c>
      <c r="L1063" s="103">
        <v>3</v>
      </c>
      <c r="M1063" s="103">
        <v>14</v>
      </c>
      <c r="N1063" s="103" t="s">
        <v>3628</v>
      </c>
    </row>
    <row r="1064" s="4" customFormat="1" ht="14.25" spans="1:14">
      <c r="A1064" s="62"/>
      <c r="B1064" s="103"/>
      <c r="C1064" s="178" t="s">
        <v>3751</v>
      </c>
      <c r="D1064" s="600" t="s">
        <v>3626</v>
      </c>
      <c r="E1064" s="204" t="s">
        <v>790</v>
      </c>
      <c r="F1064" s="204" t="s">
        <v>790</v>
      </c>
      <c r="G1064" s="204" t="s">
        <v>790</v>
      </c>
      <c r="H1064" s="204" t="s">
        <v>790</v>
      </c>
      <c r="I1064" s="204" t="s">
        <v>3738</v>
      </c>
      <c r="J1064" s="204" t="s">
        <v>790</v>
      </c>
      <c r="K1064" s="204" t="s">
        <v>790</v>
      </c>
      <c r="L1064" s="103"/>
      <c r="M1064" s="103"/>
      <c r="N1064" s="103" t="s">
        <v>3628</v>
      </c>
    </row>
    <row r="1065" s="4" customFormat="1" ht="14.25" spans="1:14">
      <c r="A1065" s="62"/>
      <c r="B1065" s="103"/>
      <c r="C1065" s="178" t="s">
        <v>3752</v>
      </c>
      <c r="D1065" s="600" t="s">
        <v>3626</v>
      </c>
      <c r="E1065" s="204" t="s">
        <v>790</v>
      </c>
      <c r="F1065" s="204" t="s">
        <v>790</v>
      </c>
      <c r="G1065" s="204" t="s">
        <v>790</v>
      </c>
      <c r="H1065" s="204" t="s">
        <v>790</v>
      </c>
      <c r="I1065" s="204" t="s">
        <v>3738</v>
      </c>
      <c r="J1065" s="204" t="s">
        <v>790</v>
      </c>
      <c r="K1065" s="204" t="s">
        <v>790</v>
      </c>
      <c r="L1065" s="103"/>
      <c r="M1065" s="103"/>
      <c r="N1065" s="103" t="s">
        <v>3628</v>
      </c>
    </row>
    <row r="1066" s="4" customFormat="1" ht="14.25" spans="1:14">
      <c r="A1066" s="62"/>
      <c r="B1066" s="103"/>
      <c r="C1066" s="178" t="s">
        <v>3753</v>
      </c>
      <c r="D1066" s="600" t="s">
        <v>3626</v>
      </c>
      <c r="E1066" s="204" t="s">
        <v>790</v>
      </c>
      <c r="F1066" s="204" t="s">
        <v>790</v>
      </c>
      <c r="G1066" s="204" t="s">
        <v>790</v>
      </c>
      <c r="H1066" s="204" t="s">
        <v>790</v>
      </c>
      <c r="I1066" s="204" t="s">
        <v>3738</v>
      </c>
      <c r="J1066" s="204" t="s">
        <v>790</v>
      </c>
      <c r="K1066" s="204" t="s">
        <v>790</v>
      </c>
      <c r="L1066" s="103"/>
      <c r="M1066" s="103"/>
      <c r="N1066" s="103" t="s">
        <v>3628</v>
      </c>
    </row>
    <row r="1067" s="4" customFormat="1" ht="14.25" spans="1:14">
      <c r="A1067" s="62"/>
      <c r="B1067" s="103"/>
      <c r="C1067" s="178" t="s">
        <v>3754</v>
      </c>
      <c r="D1067" s="600" t="s">
        <v>3626</v>
      </c>
      <c r="E1067" s="204" t="s">
        <v>790</v>
      </c>
      <c r="F1067" s="204" t="s">
        <v>790</v>
      </c>
      <c r="G1067" s="204" t="s">
        <v>790</v>
      </c>
      <c r="H1067" s="204" t="s">
        <v>790</v>
      </c>
      <c r="I1067" s="204" t="s">
        <v>3738</v>
      </c>
      <c r="J1067" s="204" t="s">
        <v>790</v>
      </c>
      <c r="K1067" s="204" t="s">
        <v>790</v>
      </c>
      <c r="L1067" s="103"/>
      <c r="M1067" s="103"/>
      <c r="N1067" s="103" t="s">
        <v>3628</v>
      </c>
    </row>
    <row r="1068" ht="22.5" spans="1:14">
      <c r="A1068" s="17"/>
      <c r="B1068" s="18" t="s">
        <v>68</v>
      </c>
      <c r="C1068" s="601" t="s">
        <v>3755</v>
      </c>
      <c r="D1068" s="602" t="s">
        <v>3653</v>
      </c>
      <c r="E1068" s="602" t="s">
        <v>3654</v>
      </c>
      <c r="F1068" s="602" t="s">
        <v>327</v>
      </c>
      <c r="G1068" s="602"/>
      <c r="H1068" s="782" t="s">
        <v>3655</v>
      </c>
      <c r="I1068" s="223" t="s">
        <v>3738</v>
      </c>
      <c r="J1068" s="602">
        <v>10</v>
      </c>
      <c r="K1068" s="602">
        <v>1</v>
      </c>
      <c r="L1068" s="18">
        <v>2</v>
      </c>
      <c r="M1068" s="18">
        <v>13</v>
      </c>
      <c r="N1068" s="18" t="s">
        <v>3628</v>
      </c>
    </row>
    <row r="1069" s="4" customFormat="1" ht="14.25" spans="1:14">
      <c r="A1069" s="62"/>
      <c r="B1069" s="103"/>
      <c r="C1069" s="178" t="s">
        <v>3756</v>
      </c>
      <c r="D1069" s="600" t="s">
        <v>3626</v>
      </c>
      <c r="E1069" s="204" t="s">
        <v>790</v>
      </c>
      <c r="F1069" s="204" t="s">
        <v>790</v>
      </c>
      <c r="G1069" s="204" t="s">
        <v>790</v>
      </c>
      <c r="H1069" s="204" t="s">
        <v>790</v>
      </c>
      <c r="I1069" s="204" t="s">
        <v>3757</v>
      </c>
      <c r="J1069" s="204" t="s">
        <v>790</v>
      </c>
      <c r="K1069" s="204" t="s">
        <v>790</v>
      </c>
      <c r="L1069" s="103"/>
      <c r="M1069" s="103"/>
      <c r="N1069" s="103" t="s">
        <v>3628</v>
      </c>
    </row>
    <row r="1070" s="4" customFormat="1" ht="14.25" spans="1:14">
      <c r="A1070" s="62"/>
      <c r="B1070" s="103"/>
      <c r="C1070" s="178" t="s">
        <v>3758</v>
      </c>
      <c r="D1070" s="600" t="s">
        <v>3626</v>
      </c>
      <c r="E1070" s="204" t="s">
        <v>790</v>
      </c>
      <c r="F1070" s="204" t="s">
        <v>790</v>
      </c>
      <c r="G1070" s="204" t="s">
        <v>790</v>
      </c>
      <c r="H1070" s="204" t="s">
        <v>790</v>
      </c>
      <c r="I1070" s="204" t="s">
        <v>3757</v>
      </c>
      <c r="J1070" s="204" t="s">
        <v>790</v>
      </c>
      <c r="K1070" s="204" t="s">
        <v>790</v>
      </c>
      <c r="L1070" s="103"/>
      <c r="M1070" s="103"/>
      <c r="N1070" s="103" t="s">
        <v>3628</v>
      </c>
    </row>
    <row r="1071" s="4" customFormat="1" ht="14.25" spans="1:14">
      <c r="A1071" s="62"/>
      <c r="B1071" s="103"/>
      <c r="C1071" s="178" t="s">
        <v>3759</v>
      </c>
      <c r="D1071" s="600" t="s">
        <v>3626</v>
      </c>
      <c r="E1071" s="204" t="s">
        <v>790</v>
      </c>
      <c r="F1071" s="204" t="s">
        <v>790</v>
      </c>
      <c r="G1071" s="204" t="s">
        <v>790</v>
      </c>
      <c r="H1071" s="204" t="s">
        <v>790</v>
      </c>
      <c r="I1071" s="204" t="s">
        <v>3757</v>
      </c>
      <c r="J1071" s="204" t="s">
        <v>790</v>
      </c>
      <c r="K1071" s="204" t="s">
        <v>790</v>
      </c>
      <c r="L1071" s="103"/>
      <c r="M1071" s="103"/>
      <c r="N1071" s="103" t="s">
        <v>3628</v>
      </c>
    </row>
    <row r="1072" s="4" customFormat="1" ht="14.25" spans="1:14">
      <c r="A1072" s="62"/>
      <c r="B1072" s="103"/>
      <c r="C1072" s="178" t="s">
        <v>3760</v>
      </c>
      <c r="D1072" s="600" t="s">
        <v>3641</v>
      </c>
      <c r="E1072" s="204" t="s">
        <v>790</v>
      </c>
      <c r="F1072" s="204" t="s">
        <v>790</v>
      </c>
      <c r="G1072" s="204" t="s">
        <v>790</v>
      </c>
      <c r="H1072" s="204" t="s">
        <v>790</v>
      </c>
      <c r="I1072" s="204" t="s">
        <v>3757</v>
      </c>
      <c r="J1072" s="204" t="s">
        <v>790</v>
      </c>
      <c r="K1072" s="204" t="s">
        <v>790</v>
      </c>
      <c r="L1072" s="103"/>
      <c r="M1072" s="103"/>
      <c r="N1072" s="103" t="s">
        <v>3628</v>
      </c>
    </row>
    <row r="1073" s="4" customFormat="1" ht="14.25" spans="1:14">
      <c r="A1073" s="62"/>
      <c r="B1073" s="103"/>
      <c r="C1073" s="178" t="s">
        <v>3761</v>
      </c>
      <c r="D1073" s="600" t="s">
        <v>3626</v>
      </c>
      <c r="E1073" s="204" t="s">
        <v>790</v>
      </c>
      <c r="F1073" s="204" t="s">
        <v>790</v>
      </c>
      <c r="G1073" s="204" t="s">
        <v>790</v>
      </c>
      <c r="H1073" s="204" t="s">
        <v>790</v>
      </c>
      <c r="I1073" s="204" t="s">
        <v>3757</v>
      </c>
      <c r="J1073" s="204" t="s">
        <v>790</v>
      </c>
      <c r="K1073" s="204" t="s">
        <v>790</v>
      </c>
      <c r="L1073" s="103"/>
      <c r="M1073" s="103"/>
      <c r="N1073" s="103" t="s">
        <v>3628</v>
      </c>
    </row>
    <row r="1074" s="4" customFormat="1" ht="14.25" spans="1:14">
      <c r="A1074" s="62"/>
      <c r="B1074" s="103"/>
      <c r="C1074" s="178" t="s">
        <v>3762</v>
      </c>
      <c r="D1074" s="600" t="s">
        <v>3626</v>
      </c>
      <c r="E1074" s="204" t="s">
        <v>790</v>
      </c>
      <c r="F1074" s="204" t="s">
        <v>790</v>
      </c>
      <c r="G1074" s="204" t="s">
        <v>790</v>
      </c>
      <c r="H1074" s="204" t="s">
        <v>790</v>
      </c>
      <c r="I1074" s="204" t="s">
        <v>3757</v>
      </c>
      <c r="J1074" s="204" t="s">
        <v>790</v>
      </c>
      <c r="K1074" s="204" t="s">
        <v>790</v>
      </c>
      <c r="L1074" s="103"/>
      <c r="M1074" s="103"/>
      <c r="N1074" s="103" t="s">
        <v>3628</v>
      </c>
    </row>
    <row r="1075" s="4" customFormat="1" ht="14.25" spans="1:14">
      <c r="A1075" s="62"/>
      <c r="B1075" s="103"/>
      <c r="C1075" s="178" t="s">
        <v>3756</v>
      </c>
      <c r="D1075" s="600" t="s">
        <v>3626</v>
      </c>
      <c r="E1075" s="204" t="s">
        <v>790</v>
      </c>
      <c r="F1075" s="204" t="s">
        <v>790</v>
      </c>
      <c r="G1075" s="204" t="s">
        <v>790</v>
      </c>
      <c r="H1075" s="204" t="s">
        <v>790</v>
      </c>
      <c r="I1075" s="204" t="s">
        <v>3763</v>
      </c>
      <c r="J1075" s="204" t="s">
        <v>790</v>
      </c>
      <c r="K1075" s="204" t="s">
        <v>790</v>
      </c>
      <c r="L1075" s="103"/>
      <c r="M1075" s="103"/>
      <c r="N1075" s="103" t="s">
        <v>3628</v>
      </c>
    </row>
    <row r="1076" s="4" customFormat="1" ht="14.25" spans="1:14">
      <c r="A1076" s="62"/>
      <c r="B1076" s="103"/>
      <c r="C1076" s="178" t="s">
        <v>3758</v>
      </c>
      <c r="D1076" s="600" t="s">
        <v>3626</v>
      </c>
      <c r="E1076" s="204" t="s">
        <v>790</v>
      </c>
      <c r="F1076" s="204" t="s">
        <v>790</v>
      </c>
      <c r="G1076" s="204" t="s">
        <v>790</v>
      </c>
      <c r="H1076" s="204" t="s">
        <v>790</v>
      </c>
      <c r="I1076" s="204" t="s">
        <v>3763</v>
      </c>
      <c r="J1076" s="204" t="s">
        <v>790</v>
      </c>
      <c r="K1076" s="204" t="s">
        <v>790</v>
      </c>
      <c r="L1076" s="103"/>
      <c r="M1076" s="103"/>
      <c r="N1076" s="103" t="s">
        <v>3628</v>
      </c>
    </row>
    <row r="1077" s="4" customFormat="1" ht="14.25" spans="1:14">
      <c r="A1077" s="62"/>
      <c r="B1077" s="103"/>
      <c r="C1077" s="178" t="s">
        <v>3759</v>
      </c>
      <c r="D1077" s="600" t="s">
        <v>3626</v>
      </c>
      <c r="E1077" s="204" t="s">
        <v>790</v>
      </c>
      <c r="F1077" s="204" t="s">
        <v>790</v>
      </c>
      <c r="G1077" s="204" t="s">
        <v>790</v>
      </c>
      <c r="H1077" s="204" t="s">
        <v>790</v>
      </c>
      <c r="I1077" s="204" t="s">
        <v>3763</v>
      </c>
      <c r="J1077" s="204" t="s">
        <v>790</v>
      </c>
      <c r="K1077" s="204" t="s">
        <v>790</v>
      </c>
      <c r="L1077" s="103"/>
      <c r="M1077" s="103"/>
      <c r="N1077" s="103" t="s">
        <v>3628</v>
      </c>
    </row>
    <row r="1078" s="4" customFormat="1" ht="14.25" spans="1:14">
      <c r="A1078" s="62"/>
      <c r="B1078" s="103"/>
      <c r="C1078" s="604" t="s">
        <v>3171</v>
      </c>
      <c r="D1078" s="600" t="s">
        <v>3626</v>
      </c>
      <c r="E1078" s="204" t="s">
        <v>790</v>
      </c>
      <c r="F1078" s="204" t="s">
        <v>790</v>
      </c>
      <c r="G1078" s="204" t="s">
        <v>790</v>
      </c>
      <c r="H1078" s="204" t="s">
        <v>790</v>
      </c>
      <c r="I1078" s="204" t="s">
        <v>3763</v>
      </c>
      <c r="J1078" s="204" t="s">
        <v>790</v>
      </c>
      <c r="K1078" s="204" t="s">
        <v>790</v>
      </c>
      <c r="L1078" s="103"/>
      <c r="M1078" s="103"/>
      <c r="N1078" s="103" t="s">
        <v>3628</v>
      </c>
    </row>
    <row r="1079" s="4" customFormat="1" ht="14.25" spans="1:14">
      <c r="A1079" s="62"/>
      <c r="B1079" s="103"/>
      <c r="C1079" s="604" t="s">
        <v>3764</v>
      </c>
      <c r="D1079" s="600" t="s">
        <v>3626</v>
      </c>
      <c r="E1079" s="204" t="s">
        <v>790</v>
      </c>
      <c r="F1079" s="204" t="s">
        <v>790</v>
      </c>
      <c r="G1079" s="204" t="s">
        <v>790</v>
      </c>
      <c r="H1079" s="204" t="s">
        <v>790</v>
      </c>
      <c r="I1079" s="204" t="s">
        <v>3763</v>
      </c>
      <c r="J1079" s="204" t="s">
        <v>790</v>
      </c>
      <c r="K1079" s="204" t="s">
        <v>790</v>
      </c>
      <c r="L1079" s="103"/>
      <c r="M1079" s="103"/>
      <c r="N1079" s="103" t="s">
        <v>3628</v>
      </c>
    </row>
    <row r="1080" s="4" customFormat="1" ht="14.25" spans="1:14">
      <c r="A1080" s="62"/>
      <c r="B1080" s="103"/>
      <c r="C1080" s="604" t="s">
        <v>3765</v>
      </c>
      <c r="D1080" s="600" t="s">
        <v>3626</v>
      </c>
      <c r="E1080" s="204" t="s">
        <v>790</v>
      </c>
      <c r="F1080" s="204" t="s">
        <v>790</v>
      </c>
      <c r="G1080" s="204" t="s">
        <v>790</v>
      </c>
      <c r="H1080" s="204" t="s">
        <v>790</v>
      </c>
      <c r="I1080" s="204" t="s">
        <v>3763</v>
      </c>
      <c r="J1080" s="204" t="s">
        <v>790</v>
      </c>
      <c r="K1080" s="204" t="s">
        <v>790</v>
      </c>
      <c r="L1080" s="103"/>
      <c r="M1080" s="103"/>
      <c r="N1080" s="103" t="s">
        <v>3628</v>
      </c>
    </row>
    <row r="1081" s="4" customFormat="1" ht="14.25" spans="1:14">
      <c r="A1081" s="62"/>
      <c r="B1081" s="103"/>
      <c r="C1081" s="604" t="s">
        <v>3766</v>
      </c>
      <c r="D1081" s="600" t="s">
        <v>3641</v>
      </c>
      <c r="E1081" s="204" t="s">
        <v>790</v>
      </c>
      <c r="F1081" s="204" t="s">
        <v>790</v>
      </c>
      <c r="G1081" s="204" t="s">
        <v>790</v>
      </c>
      <c r="H1081" s="204" t="s">
        <v>790</v>
      </c>
      <c r="I1081" s="204" t="s">
        <v>3763</v>
      </c>
      <c r="J1081" s="204" t="s">
        <v>790</v>
      </c>
      <c r="K1081" s="204" t="s">
        <v>790</v>
      </c>
      <c r="L1081" s="103"/>
      <c r="M1081" s="103"/>
      <c r="N1081" s="103" t="s">
        <v>3628</v>
      </c>
    </row>
    <row r="1082" s="4" customFormat="1" ht="14.25" spans="1:14">
      <c r="A1082" s="62"/>
      <c r="B1082" s="103"/>
      <c r="C1082" s="178" t="s">
        <v>3756</v>
      </c>
      <c r="D1082" s="600" t="s">
        <v>3626</v>
      </c>
      <c r="E1082" s="204" t="s">
        <v>790</v>
      </c>
      <c r="F1082" s="204" t="s">
        <v>790</v>
      </c>
      <c r="G1082" s="204" t="s">
        <v>790</v>
      </c>
      <c r="H1082" s="204" t="s">
        <v>790</v>
      </c>
      <c r="I1082" s="204" t="s">
        <v>3767</v>
      </c>
      <c r="J1082" s="204" t="s">
        <v>790</v>
      </c>
      <c r="K1082" s="204" t="s">
        <v>790</v>
      </c>
      <c r="L1082" s="103"/>
      <c r="M1082" s="103"/>
      <c r="N1082" s="103" t="s">
        <v>3628</v>
      </c>
    </row>
    <row r="1083" s="4" customFormat="1" ht="14.25" spans="1:14">
      <c r="A1083" s="62"/>
      <c r="B1083" s="103"/>
      <c r="C1083" s="178" t="s">
        <v>3758</v>
      </c>
      <c r="D1083" s="600" t="s">
        <v>3626</v>
      </c>
      <c r="E1083" s="204" t="s">
        <v>790</v>
      </c>
      <c r="F1083" s="204" t="s">
        <v>790</v>
      </c>
      <c r="G1083" s="204" t="s">
        <v>790</v>
      </c>
      <c r="H1083" s="204" t="s">
        <v>790</v>
      </c>
      <c r="I1083" s="204" t="s">
        <v>3767</v>
      </c>
      <c r="J1083" s="204" t="s">
        <v>790</v>
      </c>
      <c r="K1083" s="204" t="s">
        <v>790</v>
      </c>
      <c r="L1083" s="103"/>
      <c r="M1083" s="103"/>
      <c r="N1083" s="103" t="s">
        <v>3628</v>
      </c>
    </row>
    <row r="1084" s="4" customFormat="1" ht="14.25" spans="1:14">
      <c r="A1084" s="62"/>
      <c r="B1084" s="103"/>
      <c r="C1084" s="178" t="s">
        <v>3759</v>
      </c>
      <c r="D1084" s="600" t="s">
        <v>3626</v>
      </c>
      <c r="E1084" s="204" t="s">
        <v>790</v>
      </c>
      <c r="F1084" s="204" t="s">
        <v>790</v>
      </c>
      <c r="G1084" s="204" t="s">
        <v>790</v>
      </c>
      <c r="H1084" s="204" t="s">
        <v>790</v>
      </c>
      <c r="I1084" s="204" t="s">
        <v>3767</v>
      </c>
      <c r="J1084" s="204" t="s">
        <v>790</v>
      </c>
      <c r="K1084" s="204" t="s">
        <v>790</v>
      </c>
      <c r="L1084" s="103"/>
      <c r="M1084" s="103"/>
      <c r="N1084" s="103" t="s">
        <v>3628</v>
      </c>
    </row>
    <row r="1085" s="4" customFormat="1" ht="14.25" spans="1:14">
      <c r="A1085" s="62"/>
      <c r="B1085" s="103"/>
      <c r="C1085" s="604" t="s">
        <v>3171</v>
      </c>
      <c r="D1085" s="600" t="s">
        <v>3626</v>
      </c>
      <c r="E1085" s="204" t="s">
        <v>790</v>
      </c>
      <c r="F1085" s="204" t="s">
        <v>790</v>
      </c>
      <c r="G1085" s="204" t="s">
        <v>790</v>
      </c>
      <c r="H1085" s="204" t="s">
        <v>790</v>
      </c>
      <c r="I1085" s="204" t="s">
        <v>3767</v>
      </c>
      <c r="J1085" s="204" t="s">
        <v>790</v>
      </c>
      <c r="K1085" s="204" t="s">
        <v>790</v>
      </c>
      <c r="L1085" s="103"/>
      <c r="M1085" s="103"/>
      <c r="N1085" s="103" t="s">
        <v>3628</v>
      </c>
    </row>
    <row r="1086" s="4" customFormat="1" ht="14.25" spans="1:14">
      <c r="A1086" s="62"/>
      <c r="B1086" s="103"/>
      <c r="C1086" s="203" t="s">
        <v>3764</v>
      </c>
      <c r="D1086" s="600" t="s">
        <v>3626</v>
      </c>
      <c r="E1086" s="204" t="s">
        <v>790</v>
      </c>
      <c r="F1086" s="204" t="s">
        <v>790</v>
      </c>
      <c r="G1086" s="204" t="s">
        <v>790</v>
      </c>
      <c r="H1086" s="204" t="s">
        <v>790</v>
      </c>
      <c r="I1086" s="204" t="s">
        <v>3767</v>
      </c>
      <c r="J1086" s="204" t="s">
        <v>790</v>
      </c>
      <c r="K1086" s="204" t="s">
        <v>790</v>
      </c>
      <c r="L1086" s="103"/>
      <c r="M1086" s="103"/>
      <c r="N1086" s="103" t="s">
        <v>3628</v>
      </c>
    </row>
    <row r="1087" s="4" customFormat="1" ht="14.25" spans="1:14">
      <c r="A1087" s="62"/>
      <c r="B1087" s="103"/>
      <c r="C1087" s="604" t="s">
        <v>3765</v>
      </c>
      <c r="D1087" s="600" t="s">
        <v>3626</v>
      </c>
      <c r="E1087" s="204" t="s">
        <v>790</v>
      </c>
      <c r="F1087" s="204" t="s">
        <v>790</v>
      </c>
      <c r="G1087" s="204" t="s">
        <v>790</v>
      </c>
      <c r="H1087" s="204" t="s">
        <v>790</v>
      </c>
      <c r="I1087" s="204" t="s">
        <v>3767</v>
      </c>
      <c r="J1087" s="204" t="s">
        <v>790</v>
      </c>
      <c r="K1087" s="204" t="s">
        <v>790</v>
      </c>
      <c r="L1087" s="103"/>
      <c r="M1087" s="103"/>
      <c r="N1087" s="103" t="s">
        <v>3628</v>
      </c>
    </row>
    <row r="1088" s="4" customFormat="1" ht="14.25" spans="1:14">
      <c r="A1088" s="62"/>
      <c r="B1088" s="103"/>
      <c r="C1088" s="604" t="s">
        <v>3766</v>
      </c>
      <c r="D1088" s="600" t="s">
        <v>3641</v>
      </c>
      <c r="E1088" s="204" t="s">
        <v>790</v>
      </c>
      <c r="F1088" s="204" t="s">
        <v>790</v>
      </c>
      <c r="G1088" s="204" t="s">
        <v>790</v>
      </c>
      <c r="H1088" s="204" t="s">
        <v>790</v>
      </c>
      <c r="I1088" s="204" t="s">
        <v>3767</v>
      </c>
      <c r="J1088" s="204" t="s">
        <v>790</v>
      </c>
      <c r="K1088" s="204" t="s">
        <v>790</v>
      </c>
      <c r="L1088" s="103"/>
      <c r="M1088" s="103"/>
      <c r="N1088" s="103" t="s">
        <v>3628</v>
      </c>
    </row>
    <row r="1089" s="4" customFormat="1" ht="14.25" spans="1:14">
      <c r="A1089" s="62"/>
      <c r="B1089" s="103"/>
      <c r="C1089" s="178" t="s">
        <v>3756</v>
      </c>
      <c r="D1089" s="600" t="s">
        <v>3626</v>
      </c>
      <c r="E1089" s="204" t="s">
        <v>790</v>
      </c>
      <c r="F1089" s="204" t="s">
        <v>790</v>
      </c>
      <c r="G1089" s="204" t="s">
        <v>790</v>
      </c>
      <c r="H1089" s="204" t="s">
        <v>790</v>
      </c>
      <c r="I1089" s="204" t="s">
        <v>3768</v>
      </c>
      <c r="J1089" s="204" t="s">
        <v>790</v>
      </c>
      <c r="K1089" s="204" t="s">
        <v>790</v>
      </c>
      <c r="L1089" s="103"/>
      <c r="M1089" s="103"/>
      <c r="N1089" s="103" t="s">
        <v>3628</v>
      </c>
    </row>
    <row r="1090" s="4" customFormat="1" ht="14.25" spans="1:14">
      <c r="A1090" s="62"/>
      <c r="B1090" s="103"/>
      <c r="C1090" s="178" t="s">
        <v>3758</v>
      </c>
      <c r="D1090" s="600" t="s">
        <v>3626</v>
      </c>
      <c r="E1090" s="204" t="s">
        <v>790</v>
      </c>
      <c r="F1090" s="204" t="s">
        <v>790</v>
      </c>
      <c r="G1090" s="204" t="s">
        <v>790</v>
      </c>
      <c r="H1090" s="204" t="s">
        <v>790</v>
      </c>
      <c r="I1090" s="204" t="s">
        <v>3768</v>
      </c>
      <c r="J1090" s="204" t="s">
        <v>790</v>
      </c>
      <c r="K1090" s="204" t="s">
        <v>790</v>
      </c>
      <c r="L1090" s="103"/>
      <c r="M1090" s="103"/>
      <c r="N1090" s="103" t="s">
        <v>3628</v>
      </c>
    </row>
    <row r="1091" s="4" customFormat="1" ht="14.25" spans="1:14">
      <c r="A1091" s="62"/>
      <c r="B1091" s="103"/>
      <c r="C1091" s="178" t="s">
        <v>3759</v>
      </c>
      <c r="D1091" s="600" t="s">
        <v>3626</v>
      </c>
      <c r="E1091" s="204" t="s">
        <v>790</v>
      </c>
      <c r="F1091" s="204" t="s">
        <v>790</v>
      </c>
      <c r="G1091" s="204" t="s">
        <v>790</v>
      </c>
      <c r="H1091" s="204" t="s">
        <v>790</v>
      </c>
      <c r="I1091" s="204" t="s">
        <v>3768</v>
      </c>
      <c r="J1091" s="204" t="s">
        <v>790</v>
      </c>
      <c r="K1091" s="204" t="s">
        <v>790</v>
      </c>
      <c r="L1091" s="103"/>
      <c r="M1091" s="103"/>
      <c r="N1091" s="103" t="s">
        <v>3628</v>
      </c>
    </row>
    <row r="1092" s="4" customFormat="1" ht="14.25" spans="1:14">
      <c r="A1092" s="62"/>
      <c r="B1092" s="103"/>
      <c r="C1092" s="604" t="s">
        <v>3171</v>
      </c>
      <c r="D1092" s="600" t="s">
        <v>3626</v>
      </c>
      <c r="E1092" s="204" t="s">
        <v>790</v>
      </c>
      <c r="F1092" s="204" t="s">
        <v>790</v>
      </c>
      <c r="G1092" s="204" t="s">
        <v>790</v>
      </c>
      <c r="H1092" s="204" t="s">
        <v>790</v>
      </c>
      <c r="I1092" s="204" t="s">
        <v>3768</v>
      </c>
      <c r="J1092" s="204" t="s">
        <v>790</v>
      </c>
      <c r="K1092" s="204" t="s">
        <v>790</v>
      </c>
      <c r="L1092" s="103"/>
      <c r="M1092" s="103"/>
      <c r="N1092" s="103" t="s">
        <v>3628</v>
      </c>
    </row>
    <row r="1093" s="4" customFormat="1" ht="14.25" spans="1:14">
      <c r="A1093" s="62"/>
      <c r="B1093" s="103"/>
      <c r="C1093" s="604" t="s">
        <v>3769</v>
      </c>
      <c r="D1093" s="600" t="s">
        <v>3641</v>
      </c>
      <c r="E1093" s="204" t="s">
        <v>790</v>
      </c>
      <c r="F1093" s="204" t="s">
        <v>790</v>
      </c>
      <c r="G1093" s="204" t="s">
        <v>790</v>
      </c>
      <c r="H1093" s="204" t="s">
        <v>790</v>
      </c>
      <c r="I1093" s="204" t="s">
        <v>3768</v>
      </c>
      <c r="J1093" s="204" t="s">
        <v>790</v>
      </c>
      <c r="K1093" s="204" t="s">
        <v>790</v>
      </c>
      <c r="L1093" s="103"/>
      <c r="M1093" s="103"/>
      <c r="N1093" s="103" t="s">
        <v>3628</v>
      </c>
    </row>
    <row r="1094" s="4" customFormat="1" ht="14.25" spans="1:14">
      <c r="A1094" s="62"/>
      <c r="B1094" s="103"/>
      <c r="C1094" s="604" t="s">
        <v>3770</v>
      </c>
      <c r="D1094" s="600" t="s">
        <v>3626</v>
      </c>
      <c r="E1094" s="204" t="s">
        <v>790</v>
      </c>
      <c r="F1094" s="204" t="s">
        <v>790</v>
      </c>
      <c r="G1094" s="204" t="s">
        <v>790</v>
      </c>
      <c r="H1094" s="204" t="s">
        <v>790</v>
      </c>
      <c r="I1094" s="204" t="s">
        <v>3768</v>
      </c>
      <c r="J1094" s="204" t="s">
        <v>790</v>
      </c>
      <c r="K1094" s="204" t="s">
        <v>790</v>
      </c>
      <c r="L1094" s="103"/>
      <c r="M1094" s="103"/>
      <c r="N1094" s="103" t="s">
        <v>3628</v>
      </c>
    </row>
    <row r="1095" s="4" customFormat="1" ht="14.25" spans="1:14">
      <c r="A1095" s="62"/>
      <c r="B1095" s="103"/>
      <c r="C1095" s="178" t="s">
        <v>3756</v>
      </c>
      <c r="D1095" s="600" t="s">
        <v>3626</v>
      </c>
      <c r="E1095" s="204" t="s">
        <v>790</v>
      </c>
      <c r="F1095" s="204" t="s">
        <v>790</v>
      </c>
      <c r="G1095" s="204" t="s">
        <v>790</v>
      </c>
      <c r="H1095" s="204" t="s">
        <v>790</v>
      </c>
      <c r="I1095" s="204" t="s">
        <v>3771</v>
      </c>
      <c r="J1095" s="204" t="s">
        <v>790</v>
      </c>
      <c r="K1095" s="204" t="s">
        <v>790</v>
      </c>
      <c r="L1095" s="103"/>
      <c r="M1095" s="103"/>
      <c r="N1095" s="103" t="s">
        <v>3628</v>
      </c>
    </row>
    <row r="1096" s="4" customFormat="1" ht="14.25" spans="1:14">
      <c r="A1096" s="62"/>
      <c r="B1096" s="103"/>
      <c r="C1096" s="178" t="s">
        <v>3758</v>
      </c>
      <c r="D1096" s="600" t="s">
        <v>3626</v>
      </c>
      <c r="E1096" s="204" t="s">
        <v>790</v>
      </c>
      <c r="F1096" s="204" t="s">
        <v>790</v>
      </c>
      <c r="G1096" s="204" t="s">
        <v>790</v>
      </c>
      <c r="H1096" s="204" t="s">
        <v>790</v>
      </c>
      <c r="I1096" s="204" t="s">
        <v>3771</v>
      </c>
      <c r="J1096" s="204" t="s">
        <v>790</v>
      </c>
      <c r="K1096" s="204" t="s">
        <v>790</v>
      </c>
      <c r="L1096" s="103"/>
      <c r="M1096" s="103"/>
      <c r="N1096" s="103" t="s">
        <v>3628</v>
      </c>
    </row>
    <row r="1097" s="4" customFormat="1" ht="14.25" spans="1:14">
      <c r="A1097" s="62"/>
      <c r="B1097" s="103"/>
      <c r="C1097" s="178" t="s">
        <v>3766</v>
      </c>
      <c r="D1097" s="600" t="s">
        <v>3641</v>
      </c>
      <c r="E1097" s="204" t="s">
        <v>790</v>
      </c>
      <c r="F1097" s="204" t="s">
        <v>790</v>
      </c>
      <c r="G1097" s="204" t="s">
        <v>790</v>
      </c>
      <c r="H1097" s="204" t="s">
        <v>790</v>
      </c>
      <c r="I1097" s="204" t="s">
        <v>3771</v>
      </c>
      <c r="J1097" s="204" t="s">
        <v>790</v>
      </c>
      <c r="K1097" s="204" t="s">
        <v>790</v>
      </c>
      <c r="L1097" s="103"/>
      <c r="M1097" s="103"/>
      <c r="N1097" s="103" t="s">
        <v>3628</v>
      </c>
    </row>
    <row r="1098" s="4" customFormat="1" ht="14.25" spans="1:14">
      <c r="A1098" s="62"/>
      <c r="B1098" s="103"/>
      <c r="C1098" s="178" t="s">
        <v>3759</v>
      </c>
      <c r="D1098" s="600" t="s">
        <v>3626</v>
      </c>
      <c r="E1098" s="204" t="s">
        <v>790</v>
      </c>
      <c r="F1098" s="204" t="s">
        <v>790</v>
      </c>
      <c r="G1098" s="204" t="s">
        <v>790</v>
      </c>
      <c r="H1098" s="204" t="s">
        <v>790</v>
      </c>
      <c r="I1098" s="204" t="s">
        <v>3771</v>
      </c>
      <c r="J1098" s="204" t="s">
        <v>790</v>
      </c>
      <c r="K1098" s="204" t="s">
        <v>790</v>
      </c>
      <c r="L1098" s="103"/>
      <c r="M1098" s="103"/>
      <c r="N1098" s="103" t="s">
        <v>3628</v>
      </c>
    </row>
    <row r="1099" s="4" customFormat="1" ht="14.25" spans="1:14">
      <c r="A1099" s="62"/>
      <c r="B1099" s="103"/>
      <c r="C1099" s="178" t="s">
        <v>3772</v>
      </c>
      <c r="D1099" s="600" t="s">
        <v>3626</v>
      </c>
      <c r="E1099" s="204" t="s">
        <v>790</v>
      </c>
      <c r="F1099" s="204" t="s">
        <v>790</v>
      </c>
      <c r="G1099" s="204" t="s">
        <v>790</v>
      </c>
      <c r="H1099" s="204" t="s">
        <v>790</v>
      </c>
      <c r="I1099" s="204" t="s">
        <v>3771</v>
      </c>
      <c r="J1099" s="204" t="s">
        <v>790</v>
      </c>
      <c r="K1099" s="204" t="s">
        <v>790</v>
      </c>
      <c r="L1099" s="103"/>
      <c r="M1099" s="103"/>
      <c r="N1099" s="103" t="s">
        <v>3628</v>
      </c>
    </row>
    <row r="1100" s="4" customFormat="1" ht="14.25" spans="1:14">
      <c r="A1100" s="62"/>
      <c r="B1100" s="103"/>
      <c r="C1100" s="178" t="s">
        <v>3773</v>
      </c>
      <c r="D1100" s="600" t="s">
        <v>3626</v>
      </c>
      <c r="E1100" s="204" t="s">
        <v>790</v>
      </c>
      <c r="F1100" s="204" t="s">
        <v>790</v>
      </c>
      <c r="G1100" s="204" t="s">
        <v>790</v>
      </c>
      <c r="H1100" s="204" t="s">
        <v>790</v>
      </c>
      <c r="I1100" s="204" t="s">
        <v>3771</v>
      </c>
      <c r="J1100" s="204" t="s">
        <v>790</v>
      </c>
      <c r="K1100" s="204" t="s">
        <v>790</v>
      </c>
      <c r="L1100" s="103"/>
      <c r="M1100" s="103"/>
      <c r="N1100" s="103" t="s">
        <v>3628</v>
      </c>
    </row>
    <row r="1101" s="4" customFormat="1" ht="14.25" spans="1:14">
      <c r="A1101" s="62"/>
      <c r="B1101" s="103"/>
      <c r="C1101" s="178" t="s">
        <v>3764</v>
      </c>
      <c r="D1101" s="600" t="s">
        <v>3626</v>
      </c>
      <c r="E1101" s="204" t="s">
        <v>790</v>
      </c>
      <c r="F1101" s="204" t="s">
        <v>790</v>
      </c>
      <c r="G1101" s="204" t="s">
        <v>790</v>
      </c>
      <c r="H1101" s="204" t="s">
        <v>790</v>
      </c>
      <c r="I1101" s="204" t="s">
        <v>3771</v>
      </c>
      <c r="J1101" s="204" t="s">
        <v>790</v>
      </c>
      <c r="K1101" s="204" t="s">
        <v>790</v>
      </c>
      <c r="L1101" s="103"/>
      <c r="M1101" s="103"/>
      <c r="N1101" s="103" t="s">
        <v>3628</v>
      </c>
    </row>
    <row r="1102" ht="22.5" spans="1:14">
      <c r="A1102" s="17"/>
      <c r="B1102" s="18" t="s">
        <v>44</v>
      </c>
      <c r="C1102" s="217" t="s">
        <v>3774</v>
      </c>
      <c r="D1102" s="208" t="s">
        <v>3775</v>
      </c>
      <c r="E1102" s="208" t="s">
        <v>3776</v>
      </c>
      <c r="F1102" s="208" t="s">
        <v>3777</v>
      </c>
      <c r="G1102" s="208"/>
      <c r="H1102" s="208">
        <v>7566012320</v>
      </c>
      <c r="I1102" s="223" t="s">
        <v>3778</v>
      </c>
      <c r="J1102" s="208">
        <v>42</v>
      </c>
      <c r="K1102" s="208">
        <v>2</v>
      </c>
      <c r="L1102" s="18">
        <v>3</v>
      </c>
      <c r="M1102" s="18">
        <f>L1102+K1102+J1102</f>
        <v>47</v>
      </c>
      <c r="N1102" s="18" t="s">
        <v>3628</v>
      </c>
    </row>
    <row r="1103" ht="24" spans="1:14">
      <c r="A1103" s="17">
        <v>443</v>
      </c>
      <c r="B1103" s="18" t="s">
        <v>68</v>
      </c>
      <c r="C1103" s="217" t="s">
        <v>3779</v>
      </c>
      <c r="D1103" s="153" t="s">
        <v>3780</v>
      </c>
      <c r="E1103" s="153" t="s">
        <v>3781</v>
      </c>
      <c r="F1103" s="153" t="s">
        <v>3782</v>
      </c>
      <c r="G1103" s="153" t="s">
        <v>105</v>
      </c>
      <c r="H1103" s="786" t="s">
        <v>3783</v>
      </c>
      <c r="I1103" s="223" t="s">
        <v>3784</v>
      </c>
      <c r="J1103" s="208">
        <v>93</v>
      </c>
      <c r="K1103" s="208">
        <v>4</v>
      </c>
      <c r="L1103" s="18">
        <v>3</v>
      </c>
      <c r="M1103" s="92">
        <f t="shared" ref="M1103:M1108" si="27">L1103+K1103+J1103</f>
        <v>100</v>
      </c>
      <c r="N1103" s="18" t="s">
        <v>3628</v>
      </c>
    </row>
    <row r="1104" ht="22.5" spans="1:14">
      <c r="A1104" s="17"/>
      <c r="B1104" s="18" t="s">
        <v>44</v>
      </c>
      <c r="C1104" s="217" t="s">
        <v>3785</v>
      </c>
      <c r="D1104" s="208" t="s">
        <v>3775</v>
      </c>
      <c r="E1104" s="208" t="s">
        <v>3776</v>
      </c>
      <c r="F1104" s="208" t="s">
        <v>3777</v>
      </c>
      <c r="G1104" s="208"/>
      <c r="H1104" s="208">
        <v>7566012320</v>
      </c>
      <c r="I1104" s="223" t="s">
        <v>3784</v>
      </c>
      <c r="J1104" s="208">
        <v>93</v>
      </c>
      <c r="K1104" s="208">
        <v>4</v>
      </c>
      <c r="L1104" s="18">
        <v>2</v>
      </c>
      <c r="M1104" s="18">
        <f t="shared" si="27"/>
        <v>99</v>
      </c>
      <c r="N1104" s="18" t="s">
        <v>3628</v>
      </c>
    </row>
    <row r="1105" ht="22.5" spans="1:14">
      <c r="A1105" s="17">
        <v>446</v>
      </c>
      <c r="B1105" s="18" t="s">
        <v>68</v>
      </c>
      <c r="C1105" s="217" t="s">
        <v>3786</v>
      </c>
      <c r="D1105" s="208" t="s">
        <v>3787</v>
      </c>
      <c r="E1105" s="208" t="s">
        <v>3788</v>
      </c>
      <c r="F1105" s="208" t="s">
        <v>2834</v>
      </c>
      <c r="G1105" s="208" t="s">
        <v>3789</v>
      </c>
      <c r="H1105" s="208" t="s">
        <v>3790</v>
      </c>
      <c r="I1105" s="223" t="s">
        <v>3791</v>
      </c>
      <c r="J1105" s="208">
        <v>25</v>
      </c>
      <c r="K1105" s="208">
        <v>1</v>
      </c>
      <c r="L1105" s="18">
        <v>3</v>
      </c>
      <c r="M1105" s="92">
        <f t="shared" si="27"/>
        <v>29</v>
      </c>
      <c r="N1105" s="18" t="s">
        <v>3628</v>
      </c>
    </row>
    <row r="1106" ht="22.5" spans="1:14">
      <c r="A1106" s="17">
        <v>445</v>
      </c>
      <c r="B1106" s="18" t="s">
        <v>68</v>
      </c>
      <c r="C1106" s="217" t="s">
        <v>3792</v>
      </c>
      <c r="D1106" s="611" t="s">
        <v>3793</v>
      </c>
      <c r="E1106" s="208" t="s">
        <v>3794</v>
      </c>
      <c r="F1106" s="208" t="s">
        <v>2834</v>
      </c>
      <c r="G1106" s="591">
        <v>41183</v>
      </c>
      <c r="H1106" s="208" t="s">
        <v>3795</v>
      </c>
      <c r="I1106" s="223" t="s">
        <v>3791</v>
      </c>
      <c r="J1106" s="208">
        <v>25</v>
      </c>
      <c r="K1106" s="208">
        <v>1</v>
      </c>
      <c r="L1106" s="18">
        <v>3</v>
      </c>
      <c r="M1106" s="92">
        <f t="shared" si="27"/>
        <v>29</v>
      </c>
      <c r="N1106" s="18" t="s">
        <v>3628</v>
      </c>
    </row>
    <row r="1107" ht="22.5" spans="1:15">
      <c r="A1107" s="17"/>
      <c r="B1107" s="18" t="s">
        <v>68</v>
      </c>
      <c r="C1107" s="217" t="s">
        <v>3770</v>
      </c>
      <c r="D1107" s="208" t="s">
        <v>3796</v>
      </c>
      <c r="E1107" s="208" t="s">
        <v>3797</v>
      </c>
      <c r="F1107" s="208" t="s">
        <v>3798</v>
      </c>
      <c r="G1107" s="208" t="s">
        <v>3799</v>
      </c>
      <c r="H1107" s="758" t="s">
        <v>3800</v>
      </c>
      <c r="I1107" s="223" t="s">
        <v>3801</v>
      </c>
      <c r="J1107" s="208">
        <v>62</v>
      </c>
      <c r="K1107" s="208">
        <v>2</v>
      </c>
      <c r="L1107" s="18">
        <v>3</v>
      </c>
      <c r="M1107" s="18">
        <f t="shared" si="27"/>
        <v>67</v>
      </c>
      <c r="N1107" s="18" t="s">
        <v>3628</v>
      </c>
      <c r="O1107" s="1" t="s">
        <v>114</v>
      </c>
    </row>
    <row r="1108" ht="22.5" spans="1:15">
      <c r="A1108" s="17">
        <v>387</v>
      </c>
      <c r="B1108" s="18" t="s">
        <v>68</v>
      </c>
      <c r="C1108" s="217" t="s">
        <v>3802</v>
      </c>
      <c r="D1108" s="611" t="s">
        <v>3803</v>
      </c>
      <c r="E1108" s="555" t="s">
        <v>3804</v>
      </c>
      <c r="F1108" s="208" t="s">
        <v>2834</v>
      </c>
      <c r="G1108" s="208" t="s">
        <v>3805</v>
      </c>
      <c r="H1108" s="786" t="s">
        <v>3806</v>
      </c>
      <c r="I1108" s="223" t="s">
        <v>3801</v>
      </c>
      <c r="J1108" s="208">
        <v>62</v>
      </c>
      <c r="K1108" s="208">
        <v>3</v>
      </c>
      <c r="L1108" s="18">
        <v>3</v>
      </c>
      <c r="M1108" s="92">
        <f t="shared" si="27"/>
        <v>68</v>
      </c>
      <c r="N1108" s="18" t="s">
        <v>3628</v>
      </c>
      <c r="O1108" s="1" t="s">
        <v>114</v>
      </c>
    </row>
    <row r="1109" s="1" customFormat="1" ht="22.5" spans="1:14">
      <c r="A1109" s="45"/>
      <c r="B1109" s="18" t="s">
        <v>59</v>
      </c>
      <c r="C1109" s="217" t="s">
        <v>3807</v>
      </c>
      <c r="D1109" s="208" t="s">
        <v>3808</v>
      </c>
      <c r="E1109" s="208" t="s">
        <v>3809</v>
      </c>
      <c r="F1109" s="208" t="s">
        <v>390</v>
      </c>
      <c r="G1109" s="208">
        <v>2019</v>
      </c>
      <c r="H1109" s="758" t="s">
        <v>3810</v>
      </c>
      <c r="I1109" s="223" t="s">
        <v>3811</v>
      </c>
      <c r="J1109" s="208">
        <v>13</v>
      </c>
      <c r="K1109" s="208">
        <v>2</v>
      </c>
      <c r="L1109" s="46">
        <v>2</v>
      </c>
      <c r="M1109" s="46">
        <v>17</v>
      </c>
      <c r="N1109" s="46" t="s">
        <v>3628</v>
      </c>
    </row>
    <row r="1110" s="3" customFormat="1" ht="22.5" spans="1:14">
      <c r="A1110" s="612" t="s">
        <v>3812</v>
      </c>
      <c r="B1110" s="88" t="s">
        <v>59</v>
      </c>
      <c r="C1110" s="613" t="s">
        <v>3813</v>
      </c>
      <c r="D1110" s="221" t="s">
        <v>3814</v>
      </c>
      <c r="E1110" s="221" t="s">
        <v>3815</v>
      </c>
      <c r="F1110" s="221" t="s">
        <v>390</v>
      </c>
      <c r="G1110" s="221" t="s">
        <v>3816</v>
      </c>
      <c r="H1110" s="787" t="s">
        <v>3817</v>
      </c>
      <c r="I1110" s="221" t="s">
        <v>3811</v>
      </c>
      <c r="J1110" s="221">
        <v>13</v>
      </c>
      <c r="K1110" s="221">
        <v>2</v>
      </c>
      <c r="L1110" s="88">
        <v>2</v>
      </c>
      <c r="M1110" s="88">
        <v>17</v>
      </c>
      <c r="N1110" s="88" t="s">
        <v>3628</v>
      </c>
    </row>
    <row r="1111" ht="45" spans="1:14">
      <c r="A1111" s="17">
        <v>396</v>
      </c>
      <c r="B1111" s="18" t="s">
        <v>44</v>
      </c>
      <c r="C1111" s="217" t="s">
        <v>3818</v>
      </c>
      <c r="D1111" s="208" t="s">
        <v>3819</v>
      </c>
      <c r="E1111" s="208" t="s">
        <v>3820</v>
      </c>
      <c r="F1111" s="208" t="s">
        <v>15</v>
      </c>
      <c r="G1111" s="208">
        <v>2019</v>
      </c>
      <c r="H1111" s="208" t="s">
        <v>3821</v>
      </c>
      <c r="I1111" s="223" t="s">
        <v>3822</v>
      </c>
      <c r="J1111" s="208">
        <v>161</v>
      </c>
      <c r="K1111" s="208">
        <v>2</v>
      </c>
      <c r="L1111" s="18">
        <v>2</v>
      </c>
      <c r="M1111" s="92">
        <f>L1111+K1111+J1111</f>
        <v>165</v>
      </c>
      <c r="N1111" s="18" t="s">
        <v>3628</v>
      </c>
    </row>
    <row r="1112" ht="45" spans="1:14">
      <c r="A1112" s="17">
        <v>413</v>
      </c>
      <c r="B1112" s="18" t="s">
        <v>68</v>
      </c>
      <c r="C1112" s="217" t="s">
        <v>3823</v>
      </c>
      <c r="D1112" s="208" t="s">
        <v>3824</v>
      </c>
      <c r="E1112" s="208" t="s">
        <v>3825</v>
      </c>
      <c r="F1112" s="208" t="s">
        <v>2834</v>
      </c>
      <c r="G1112" s="614">
        <v>43252</v>
      </c>
      <c r="H1112" s="758" t="s">
        <v>3826</v>
      </c>
      <c r="I1112" s="223" t="s">
        <v>3827</v>
      </c>
      <c r="J1112" s="208">
        <v>175</v>
      </c>
      <c r="K1112" s="208">
        <v>2</v>
      </c>
      <c r="L1112" s="18">
        <v>4</v>
      </c>
      <c r="M1112" s="92">
        <f>L1112+K1112+J1112</f>
        <v>181</v>
      </c>
      <c r="N1112" s="18" t="s">
        <v>3628</v>
      </c>
    </row>
    <row r="1113" s="6" customFormat="1" ht="45" spans="1:15">
      <c r="A1113" s="384">
        <v>412</v>
      </c>
      <c r="B1113" s="92" t="s">
        <v>68</v>
      </c>
      <c r="C1113" s="615" t="s">
        <v>3828</v>
      </c>
      <c r="D1113" s="438" t="s">
        <v>3829</v>
      </c>
      <c r="E1113" s="438" t="s">
        <v>3830</v>
      </c>
      <c r="F1113" s="438" t="s">
        <v>2834</v>
      </c>
      <c r="G1113" s="438" t="s">
        <v>3831</v>
      </c>
      <c r="H1113" s="438" t="s">
        <v>3832</v>
      </c>
      <c r="I1113" s="493" t="s">
        <v>3833</v>
      </c>
      <c r="J1113" s="438">
        <v>123</v>
      </c>
      <c r="K1113" s="438">
        <v>2</v>
      </c>
      <c r="L1113" s="92">
        <v>5</v>
      </c>
      <c r="M1113" s="92">
        <f>L1113+K1113+J1113</f>
        <v>130</v>
      </c>
      <c r="N1113" s="92" t="s">
        <v>3628</v>
      </c>
      <c r="O1113" s="1" t="s">
        <v>114</v>
      </c>
    </row>
    <row r="1114" ht="22.5" spans="1:14">
      <c r="A1114" s="17">
        <v>396</v>
      </c>
      <c r="B1114" s="18" t="s">
        <v>44</v>
      </c>
      <c r="C1114" s="616" t="s">
        <v>3819</v>
      </c>
      <c r="D1114" s="617" t="s">
        <v>3819</v>
      </c>
      <c r="E1114" s="617" t="s">
        <v>3820</v>
      </c>
      <c r="F1114" s="617" t="s">
        <v>15</v>
      </c>
      <c r="G1114" s="617">
        <v>2019</v>
      </c>
      <c r="H1114" s="617" t="s">
        <v>3821</v>
      </c>
      <c r="I1114" s="628" t="s">
        <v>3834</v>
      </c>
      <c r="J1114" s="617">
        <v>64</v>
      </c>
      <c r="K1114" s="617">
        <v>1</v>
      </c>
      <c r="L1114" s="18">
        <v>2</v>
      </c>
      <c r="M1114" s="92">
        <f>L1114+K1114+J1114</f>
        <v>67</v>
      </c>
      <c r="N1114" s="18" t="s">
        <v>3628</v>
      </c>
    </row>
    <row r="1115" ht="33.75" spans="1:14">
      <c r="A1115" s="17">
        <v>444</v>
      </c>
      <c r="B1115" s="18" t="s">
        <v>68</v>
      </c>
      <c r="C1115" s="217" t="s">
        <v>3835</v>
      </c>
      <c r="D1115" s="208" t="s">
        <v>3836</v>
      </c>
      <c r="E1115" s="208" t="s">
        <v>3837</v>
      </c>
      <c r="F1115" s="208" t="s">
        <v>472</v>
      </c>
      <c r="G1115" s="208">
        <v>2000</v>
      </c>
      <c r="H1115" s="758" t="s">
        <v>3838</v>
      </c>
      <c r="I1115" s="223" t="s">
        <v>3839</v>
      </c>
      <c r="J1115" s="208">
        <v>42</v>
      </c>
      <c r="K1115" s="208">
        <v>2</v>
      </c>
      <c r="L1115" s="18">
        <v>2</v>
      </c>
      <c r="M1115" s="92">
        <f>L1115+K1115+J1115</f>
        <v>46</v>
      </c>
      <c r="N1115" s="18" t="s">
        <v>3628</v>
      </c>
    </row>
    <row r="1116" s="4" customFormat="1" ht="33.75" spans="1:14">
      <c r="A1116" s="62"/>
      <c r="B1116" s="103"/>
      <c r="C1116" s="218" t="s">
        <v>3840</v>
      </c>
      <c r="D1116" s="204" t="s">
        <v>3841</v>
      </c>
      <c r="E1116" s="204" t="s">
        <v>3842</v>
      </c>
      <c r="F1116" s="204" t="s">
        <v>3843</v>
      </c>
      <c r="G1116" s="204">
        <v>38261</v>
      </c>
      <c r="H1116" s="785" t="s">
        <v>3844</v>
      </c>
      <c r="I1116" s="204" t="s">
        <v>3845</v>
      </c>
      <c r="J1116" s="204"/>
      <c r="K1116" s="204"/>
      <c r="L1116" s="103"/>
      <c r="M1116" s="103"/>
      <c r="N1116" s="103" t="s">
        <v>3628</v>
      </c>
    </row>
    <row r="1117" s="4" customFormat="1" ht="22.5" spans="1:14">
      <c r="A1117" s="62"/>
      <c r="B1117" s="103"/>
      <c r="C1117" s="218" t="s">
        <v>3846</v>
      </c>
      <c r="D1117" s="204" t="s">
        <v>3847</v>
      </c>
      <c r="E1117" s="204" t="s">
        <v>3848</v>
      </c>
      <c r="F1117" s="204" t="s">
        <v>390</v>
      </c>
      <c r="G1117" s="204">
        <v>41275</v>
      </c>
      <c r="H1117" s="204" t="s">
        <v>3795</v>
      </c>
      <c r="I1117" s="204" t="s">
        <v>3849</v>
      </c>
      <c r="J1117" s="204"/>
      <c r="K1117" s="204"/>
      <c r="L1117" s="103"/>
      <c r="M1117" s="103"/>
      <c r="N1117" s="103" t="s">
        <v>3628</v>
      </c>
    </row>
    <row r="1118" s="4" customFormat="1" spans="1:14">
      <c r="A1118" s="62"/>
      <c r="B1118" s="103"/>
      <c r="C1118" s="218" t="s">
        <v>3846</v>
      </c>
      <c r="D1118" s="204" t="s">
        <v>3850</v>
      </c>
      <c r="E1118" s="204" t="s">
        <v>3851</v>
      </c>
      <c r="F1118" s="204" t="s">
        <v>3852</v>
      </c>
      <c r="G1118" s="204" t="s">
        <v>3853</v>
      </c>
      <c r="H1118" s="204" t="s">
        <v>3854</v>
      </c>
      <c r="I1118" s="204" t="s">
        <v>3855</v>
      </c>
      <c r="J1118" s="204"/>
      <c r="K1118" s="204"/>
      <c r="L1118" s="103"/>
      <c r="M1118" s="103"/>
      <c r="N1118" s="103" t="s">
        <v>3628</v>
      </c>
    </row>
    <row r="1119" s="4" customFormat="1" ht="33.75" spans="1:14">
      <c r="A1119" s="62"/>
      <c r="B1119" s="103"/>
      <c r="C1119" s="218" t="s">
        <v>3856</v>
      </c>
      <c r="D1119" s="204" t="s">
        <v>3857</v>
      </c>
      <c r="E1119" s="204" t="s">
        <v>3848</v>
      </c>
      <c r="F1119" s="204" t="s">
        <v>390</v>
      </c>
      <c r="G1119" s="204">
        <v>41275</v>
      </c>
      <c r="H1119" s="204" t="s">
        <v>3795</v>
      </c>
      <c r="I1119" s="204" t="s">
        <v>3849</v>
      </c>
      <c r="J1119" s="204"/>
      <c r="K1119" s="204"/>
      <c r="L1119" s="103"/>
      <c r="M1119" s="103"/>
      <c r="N1119" s="103" t="s">
        <v>3628</v>
      </c>
    </row>
    <row r="1120" s="4" customFormat="1" ht="33.75" spans="1:14">
      <c r="A1120" s="62"/>
      <c r="B1120" s="103"/>
      <c r="C1120" s="218" t="s">
        <v>3858</v>
      </c>
      <c r="D1120" s="204" t="s">
        <v>3841</v>
      </c>
      <c r="E1120" s="204" t="s">
        <v>3842</v>
      </c>
      <c r="F1120" s="204" t="s">
        <v>3843</v>
      </c>
      <c r="G1120" s="204">
        <v>38261</v>
      </c>
      <c r="H1120" s="785" t="s">
        <v>3844</v>
      </c>
      <c r="I1120" s="204" t="s">
        <v>3859</v>
      </c>
      <c r="J1120" s="204"/>
      <c r="K1120" s="204"/>
      <c r="L1120" s="103"/>
      <c r="M1120" s="103"/>
      <c r="N1120" s="103" t="s">
        <v>3628</v>
      </c>
    </row>
    <row r="1121" s="4" customFormat="1" ht="22.5" spans="1:14">
      <c r="A1121" s="62"/>
      <c r="B1121" s="103"/>
      <c r="C1121" s="218" t="s">
        <v>3860</v>
      </c>
      <c r="D1121" s="204" t="s">
        <v>3847</v>
      </c>
      <c r="E1121" s="204" t="s">
        <v>3848</v>
      </c>
      <c r="F1121" s="204" t="s">
        <v>390</v>
      </c>
      <c r="G1121" s="204">
        <v>41275</v>
      </c>
      <c r="H1121" s="204" t="s">
        <v>3795</v>
      </c>
      <c r="I1121" s="204" t="s">
        <v>3861</v>
      </c>
      <c r="J1121" s="204"/>
      <c r="K1121" s="204"/>
      <c r="L1121" s="103"/>
      <c r="M1121" s="103"/>
      <c r="N1121" s="103" t="s">
        <v>3628</v>
      </c>
    </row>
    <row r="1122" s="4" customFormat="1" spans="1:14">
      <c r="A1122" s="62"/>
      <c r="B1122" s="103"/>
      <c r="C1122" s="218" t="s">
        <v>3860</v>
      </c>
      <c r="D1122" s="204" t="s">
        <v>3862</v>
      </c>
      <c r="E1122" s="204" t="s">
        <v>3863</v>
      </c>
      <c r="F1122" s="204" t="s">
        <v>3864</v>
      </c>
      <c r="G1122" s="204">
        <v>2012.5</v>
      </c>
      <c r="H1122" s="204" t="s">
        <v>3865</v>
      </c>
      <c r="I1122" s="204" t="s">
        <v>3866</v>
      </c>
      <c r="J1122" s="204"/>
      <c r="K1122" s="204"/>
      <c r="L1122" s="103"/>
      <c r="M1122" s="103"/>
      <c r="N1122" s="103" t="s">
        <v>3628</v>
      </c>
    </row>
    <row r="1123" s="4" customFormat="1" ht="22.5" spans="1:14">
      <c r="A1123" s="62"/>
      <c r="B1123" s="103"/>
      <c r="C1123" s="218" t="s">
        <v>3867</v>
      </c>
      <c r="D1123" s="204" t="s">
        <v>3868</v>
      </c>
      <c r="E1123" s="204" t="s">
        <v>3869</v>
      </c>
      <c r="F1123" s="204" t="s">
        <v>2834</v>
      </c>
      <c r="G1123" s="204" t="s">
        <v>3870</v>
      </c>
      <c r="H1123" s="204" t="s">
        <v>3871</v>
      </c>
      <c r="I1123" s="204" t="s">
        <v>3861</v>
      </c>
      <c r="J1123" s="204"/>
      <c r="K1123" s="204"/>
      <c r="L1123" s="103"/>
      <c r="M1123" s="103"/>
      <c r="N1123" s="103" t="s">
        <v>3628</v>
      </c>
    </row>
    <row r="1124" s="4" customFormat="1" spans="1:14">
      <c r="A1124" s="62"/>
      <c r="B1124" s="103"/>
      <c r="C1124" s="218" t="s">
        <v>3867</v>
      </c>
      <c r="D1124" s="204" t="s">
        <v>3850</v>
      </c>
      <c r="E1124" s="204" t="s">
        <v>3851</v>
      </c>
      <c r="F1124" s="204" t="s">
        <v>3852</v>
      </c>
      <c r="G1124" s="204" t="s">
        <v>3853</v>
      </c>
      <c r="H1124" s="204" t="s">
        <v>3854</v>
      </c>
      <c r="I1124" s="204" t="s">
        <v>3866</v>
      </c>
      <c r="J1124" s="204"/>
      <c r="K1124" s="204"/>
      <c r="L1124" s="103"/>
      <c r="M1124" s="103"/>
      <c r="N1124" s="103" t="s">
        <v>3628</v>
      </c>
    </row>
    <row r="1125" s="4" customFormat="1" ht="22.5" spans="1:14">
      <c r="A1125" s="62"/>
      <c r="B1125" s="103"/>
      <c r="C1125" s="218" t="s">
        <v>3872</v>
      </c>
      <c r="D1125" s="204" t="s">
        <v>3847</v>
      </c>
      <c r="E1125" s="204" t="s">
        <v>3848</v>
      </c>
      <c r="F1125" s="204" t="s">
        <v>390</v>
      </c>
      <c r="G1125" s="204">
        <v>41275</v>
      </c>
      <c r="H1125" s="204" t="s">
        <v>3795</v>
      </c>
      <c r="I1125" s="204" t="s">
        <v>3873</v>
      </c>
      <c r="J1125" s="204"/>
      <c r="K1125" s="204"/>
      <c r="L1125" s="103"/>
      <c r="M1125" s="103"/>
      <c r="N1125" s="103" t="s">
        <v>3628</v>
      </c>
    </row>
    <row r="1126" s="4" customFormat="1" ht="22.5" spans="1:14">
      <c r="A1126" s="62"/>
      <c r="B1126" s="103"/>
      <c r="C1126" s="218" t="s">
        <v>3874</v>
      </c>
      <c r="D1126" s="204" t="s">
        <v>3875</v>
      </c>
      <c r="E1126" s="204" t="s">
        <v>3876</v>
      </c>
      <c r="F1126" s="204" t="s">
        <v>2834</v>
      </c>
      <c r="G1126" s="204" t="s">
        <v>3877</v>
      </c>
      <c r="H1126" s="204" t="s">
        <v>3878</v>
      </c>
      <c r="I1126" s="204" t="s">
        <v>3873</v>
      </c>
      <c r="J1126" s="204"/>
      <c r="K1126" s="204"/>
      <c r="L1126" s="103"/>
      <c r="M1126" s="103"/>
      <c r="N1126" s="103" t="s">
        <v>3628</v>
      </c>
    </row>
    <row r="1127" s="4" customFormat="1" ht="33.75" spans="1:14">
      <c r="A1127" s="62"/>
      <c r="B1127" s="103"/>
      <c r="C1127" s="218" t="s">
        <v>3879</v>
      </c>
      <c r="D1127" s="204" t="s">
        <v>3880</v>
      </c>
      <c r="E1127" s="204" t="s">
        <v>3842</v>
      </c>
      <c r="F1127" s="204" t="s">
        <v>3843</v>
      </c>
      <c r="G1127" s="204">
        <v>38261</v>
      </c>
      <c r="H1127" s="785" t="s">
        <v>3844</v>
      </c>
      <c r="I1127" s="204" t="s">
        <v>3801</v>
      </c>
      <c r="J1127" s="204"/>
      <c r="K1127" s="204"/>
      <c r="L1127" s="103"/>
      <c r="M1127" s="103"/>
      <c r="N1127" s="103" t="s">
        <v>3628</v>
      </c>
    </row>
    <row r="1128" s="4" customFormat="1" ht="45" spans="1:14">
      <c r="A1128" s="62"/>
      <c r="B1128" s="103"/>
      <c r="C1128" s="218" t="s">
        <v>3881</v>
      </c>
      <c r="D1128" s="204" t="s">
        <v>3882</v>
      </c>
      <c r="E1128" s="204" t="s">
        <v>3848</v>
      </c>
      <c r="F1128" s="204" t="s">
        <v>390</v>
      </c>
      <c r="G1128" s="204">
        <v>41275</v>
      </c>
      <c r="H1128" s="204" t="s">
        <v>3795</v>
      </c>
      <c r="I1128" s="204" t="s">
        <v>3811</v>
      </c>
      <c r="J1128" s="204"/>
      <c r="K1128" s="204"/>
      <c r="L1128" s="103"/>
      <c r="M1128" s="103"/>
      <c r="N1128" s="103" t="s">
        <v>3628</v>
      </c>
    </row>
    <row r="1129" s="4" customFormat="1" ht="22.5" spans="1:14">
      <c r="A1129" s="62"/>
      <c r="B1129" s="103"/>
      <c r="C1129" s="218" t="s">
        <v>3881</v>
      </c>
      <c r="D1129" s="204" t="s">
        <v>3850</v>
      </c>
      <c r="E1129" s="204" t="s">
        <v>3851</v>
      </c>
      <c r="F1129" s="204" t="s">
        <v>3852</v>
      </c>
      <c r="G1129" s="204" t="s">
        <v>3853</v>
      </c>
      <c r="H1129" s="204" t="s">
        <v>3854</v>
      </c>
      <c r="I1129" s="204" t="s">
        <v>3883</v>
      </c>
      <c r="J1129" s="204"/>
      <c r="K1129" s="204"/>
      <c r="L1129" s="103"/>
      <c r="M1129" s="103"/>
      <c r="N1129" s="103" t="s">
        <v>3628</v>
      </c>
    </row>
    <row r="1130" s="4" customFormat="1" ht="22.5" spans="1:14">
      <c r="A1130" s="62"/>
      <c r="B1130" s="103"/>
      <c r="C1130" s="218" t="s">
        <v>3807</v>
      </c>
      <c r="D1130" s="204" t="s">
        <v>3850</v>
      </c>
      <c r="E1130" s="204" t="s">
        <v>3851</v>
      </c>
      <c r="F1130" s="204" t="s">
        <v>3852</v>
      </c>
      <c r="G1130" s="204" t="s">
        <v>3853</v>
      </c>
      <c r="H1130" s="204" t="s">
        <v>3854</v>
      </c>
      <c r="I1130" s="204" t="s">
        <v>3883</v>
      </c>
      <c r="J1130" s="204"/>
      <c r="K1130" s="204"/>
      <c r="L1130" s="103"/>
      <c r="M1130" s="103"/>
      <c r="N1130" s="103" t="s">
        <v>3628</v>
      </c>
    </row>
    <row r="1131" s="4" customFormat="1" ht="22.5" spans="1:14">
      <c r="A1131" s="62"/>
      <c r="B1131" s="103"/>
      <c r="C1131" s="218" t="s">
        <v>3884</v>
      </c>
      <c r="D1131" s="204" t="s">
        <v>3885</v>
      </c>
      <c r="E1131" s="204" t="s">
        <v>3886</v>
      </c>
      <c r="F1131" s="204" t="s">
        <v>3887</v>
      </c>
      <c r="G1131" s="204">
        <v>43738</v>
      </c>
      <c r="H1131" s="204" t="s">
        <v>3888</v>
      </c>
      <c r="I1131" s="204" t="s">
        <v>3883</v>
      </c>
      <c r="J1131" s="204"/>
      <c r="K1131" s="204"/>
      <c r="L1131" s="103"/>
      <c r="M1131" s="103"/>
      <c r="N1131" s="103" t="s">
        <v>3628</v>
      </c>
    </row>
    <row r="1132" s="1" customFormat="1" spans="1:14">
      <c r="A1132" s="45"/>
      <c r="B1132" s="46" t="s">
        <v>44</v>
      </c>
      <c r="C1132" s="217" t="s">
        <v>3889</v>
      </c>
      <c r="D1132" s="618" t="s">
        <v>3890</v>
      </c>
      <c r="E1132" s="618" t="s">
        <v>3891</v>
      </c>
      <c r="F1132" s="618" t="s">
        <v>15</v>
      </c>
      <c r="G1132" s="403">
        <v>38231</v>
      </c>
      <c r="H1132" s="778" t="s">
        <v>3892</v>
      </c>
      <c r="I1132" s="223" t="s">
        <v>3893</v>
      </c>
      <c r="J1132" s="208">
        <v>41</v>
      </c>
      <c r="K1132" s="208">
        <v>1</v>
      </c>
      <c r="L1132" s="46">
        <v>2</v>
      </c>
      <c r="M1132" s="46">
        <v>44</v>
      </c>
      <c r="N1132" s="46" t="s">
        <v>3628</v>
      </c>
    </row>
    <row r="1133" s="4" customFormat="1" ht="33.75" spans="1:14">
      <c r="A1133" s="62"/>
      <c r="B1133" s="103"/>
      <c r="C1133" s="218" t="s">
        <v>3889</v>
      </c>
      <c r="D1133" s="204" t="s">
        <v>3894</v>
      </c>
      <c r="E1133" s="204" t="s">
        <v>3848</v>
      </c>
      <c r="F1133" s="204" t="s">
        <v>390</v>
      </c>
      <c r="G1133" s="204">
        <v>41275</v>
      </c>
      <c r="H1133" s="204" t="s">
        <v>2735</v>
      </c>
      <c r="I1133" s="204" t="s">
        <v>3893</v>
      </c>
      <c r="J1133" s="204"/>
      <c r="K1133" s="204"/>
      <c r="L1133" s="103"/>
      <c r="M1133" s="103"/>
      <c r="N1133" s="103" t="s">
        <v>3628</v>
      </c>
    </row>
    <row r="1134" s="4" customFormat="1" ht="22.5" spans="1:14">
      <c r="A1134" s="62"/>
      <c r="B1134" s="103"/>
      <c r="C1134" s="619" t="s">
        <v>3895</v>
      </c>
      <c r="D1134" s="620" t="s">
        <v>3896</v>
      </c>
      <c r="E1134" s="620" t="s">
        <v>3897</v>
      </c>
      <c r="F1134" s="620" t="s">
        <v>56</v>
      </c>
      <c r="G1134" s="621">
        <v>42736</v>
      </c>
      <c r="H1134" s="204" t="s">
        <v>2735</v>
      </c>
      <c r="I1134" s="620" t="s">
        <v>3898</v>
      </c>
      <c r="J1134" s="620"/>
      <c r="K1134" s="620"/>
      <c r="L1134" s="103"/>
      <c r="M1134" s="103"/>
      <c r="N1134" s="103" t="s">
        <v>3899</v>
      </c>
    </row>
    <row r="1135" s="4" customFormat="1" ht="22.5" spans="1:14">
      <c r="A1135" s="62"/>
      <c r="B1135" s="103"/>
      <c r="C1135" s="619" t="s">
        <v>3900</v>
      </c>
      <c r="D1135" s="620" t="s">
        <v>3901</v>
      </c>
      <c r="E1135" s="620" t="s">
        <v>3902</v>
      </c>
      <c r="F1135" s="620" t="s">
        <v>3852</v>
      </c>
      <c r="G1135" s="621">
        <v>41275</v>
      </c>
      <c r="H1135" s="204" t="s">
        <v>2735</v>
      </c>
      <c r="I1135" s="620" t="s">
        <v>3898</v>
      </c>
      <c r="J1135" s="620"/>
      <c r="K1135" s="620"/>
      <c r="L1135" s="103"/>
      <c r="M1135" s="103"/>
      <c r="N1135" s="103" t="s">
        <v>3899</v>
      </c>
    </row>
    <row r="1136" s="4" customFormat="1" ht="22.5" spans="1:14">
      <c r="A1136" s="62"/>
      <c r="B1136" s="103"/>
      <c r="C1136" s="619" t="s">
        <v>3903</v>
      </c>
      <c r="D1136" s="620" t="s">
        <v>3896</v>
      </c>
      <c r="E1136" s="620" t="s">
        <v>3897</v>
      </c>
      <c r="F1136" s="620" t="s">
        <v>56</v>
      </c>
      <c r="G1136" s="621">
        <v>42736</v>
      </c>
      <c r="H1136" s="204" t="s">
        <v>2735</v>
      </c>
      <c r="I1136" s="620" t="s">
        <v>3904</v>
      </c>
      <c r="J1136" s="620"/>
      <c r="K1136" s="620"/>
      <c r="L1136" s="103"/>
      <c r="M1136" s="103"/>
      <c r="N1136" s="103" t="s">
        <v>3899</v>
      </c>
    </row>
    <row r="1137" s="4" customFormat="1" ht="22.5" spans="1:14">
      <c r="A1137" s="62"/>
      <c r="B1137" s="103"/>
      <c r="C1137" s="619" t="s">
        <v>3905</v>
      </c>
      <c r="D1137" s="620" t="s">
        <v>3901</v>
      </c>
      <c r="E1137" s="620" t="s">
        <v>3902</v>
      </c>
      <c r="F1137" s="620" t="s">
        <v>3852</v>
      </c>
      <c r="G1137" s="621">
        <v>41275</v>
      </c>
      <c r="H1137" s="204" t="s">
        <v>2735</v>
      </c>
      <c r="I1137" s="620" t="s">
        <v>3904</v>
      </c>
      <c r="J1137" s="620"/>
      <c r="K1137" s="620"/>
      <c r="L1137" s="103"/>
      <c r="M1137" s="103"/>
      <c r="N1137" s="103" t="s">
        <v>3899</v>
      </c>
    </row>
    <row r="1138" s="4" customFormat="1" ht="36" spans="1:14">
      <c r="A1138" s="62"/>
      <c r="B1138" s="103"/>
      <c r="C1138" s="622" t="s">
        <v>3906</v>
      </c>
      <c r="D1138" s="623" t="s">
        <v>3907</v>
      </c>
      <c r="E1138" s="623" t="s">
        <v>3908</v>
      </c>
      <c r="F1138" s="623" t="s">
        <v>15</v>
      </c>
      <c r="G1138" s="624">
        <v>38749</v>
      </c>
      <c r="H1138" s="204" t="s">
        <v>2735</v>
      </c>
      <c r="I1138" s="623" t="s">
        <v>3909</v>
      </c>
      <c r="J1138" s="623"/>
      <c r="K1138" s="623"/>
      <c r="L1138" s="103"/>
      <c r="M1138" s="103"/>
      <c r="N1138" s="103" t="s">
        <v>3899</v>
      </c>
    </row>
    <row r="1139" ht="33.75" spans="1:14">
      <c r="A1139" s="17">
        <v>385</v>
      </c>
      <c r="B1139" s="18" t="s">
        <v>68</v>
      </c>
      <c r="C1139" s="625" t="s">
        <v>3910</v>
      </c>
      <c r="D1139" s="626" t="s">
        <v>3850</v>
      </c>
      <c r="E1139" s="626" t="s">
        <v>3851</v>
      </c>
      <c r="F1139" s="626" t="s">
        <v>3852</v>
      </c>
      <c r="G1139" s="627">
        <v>40026</v>
      </c>
      <c r="H1139" s="788" t="s">
        <v>3854</v>
      </c>
      <c r="I1139" s="629" t="s">
        <v>3911</v>
      </c>
      <c r="J1139" s="50">
        <v>227</v>
      </c>
      <c r="K1139" s="50">
        <v>2</v>
      </c>
      <c r="L1139" s="18">
        <v>1</v>
      </c>
      <c r="M1139" s="92">
        <v>230</v>
      </c>
      <c r="N1139" s="18" t="s">
        <v>3899</v>
      </c>
    </row>
    <row r="1140" s="4" customFormat="1" ht="22.5" spans="1:14">
      <c r="A1140" s="62"/>
      <c r="B1140" s="103"/>
      <c r="C1140" s="619" t="s">
        <v>3912</v>
      </c>
      <c r="D1140" s="620" t="s">
        <v>3896</v>
      </c>
      <c r="E1140" s="620" t="s">
        <v>3897</v>
      </c>
      <c r="F1140" s="620" t="s">
        <v>56</v>
      </c>
      <c r="G1140" s="621">
        <v>42736</v>
      </c>
      <c r="H1140" s="204" t="s">
        <v>2735</v>
      </c>
      <c r="I1140" s="620" t="s">
        <v>3913</v>
      </c>
      <c r="J1140" s="620"/>
      <c r="K1140" s="620"/>
      <c r="L1140" s="103"/>
      <c r="M1140" s="103"/>
      <c r="N1140" s="103" t="s">
        <v>3899</v>
      </c>
    </row>
    <row r="1141" s="4" customFormat="1" ht="22.5" spans="1:14">
      <c r="A1141" s="62"/>
      <c r="B1141" s="103"/>
      <c r="C1141" s="619" t="s">
        <v>3914</v>
      </c>
      <c r="D1141" s="620" t="s">
        <v>3901</v>
      </c>
      <c r="E1141" s="620" t="s">
        <v>3902</v>
      </c>
      <c r="F1141" s="620" t="s">
        <v>3852</v>
      </c>
      <c r="G1141" s="621">
        <v>41275</v>
      </c>
      <c r="H1141" s="204" t="s">
        <v>2735</v>
      </c>
      <c r="I1141" s="620" t="s">
        <v>3913</v>
      </c>
      <c r="J1141" s="620"/>
      <c r="K1141" s="620"/>
      <c r="L1141" s="103"/>
      <c r="M1141" s="103"/>
      <c r="N1141" s="103" t="s">
        <v>3899</v>
      </c>
    </row>
    <row r="1142" s="4" customFormat="1" ht="22.5" spans="1:14">
      <c r="A1142" s="62"/>
      <c r="B1142" s="103"/>
      <c r="C1142" s="619" t="s">
        <v>3915</v>
      </c>
      <c r="D1142" s="620" t="s">
        <v>3916</v>
      </c>
      <c r="E1142" s="620" t="s">
        <v>3917</v>
      </c>
      <c r="F1142" s="620" t="s">
        <v>2834</v>
      </c>
      <c r="G1142" s="621">
        <v>38353</v>
      </c>
      <c r="H1142" s="204" t="s">
        <v>2735</v>
      </c>
      <c r="I1142" s="620" t="s">
        <v>3918</v>
      </c>
      <c r="J1142" s="620"/>
      <c r="K1142" s="620"/>
      <c r="L1142" s="103"/>
      <c r="M1142" s="103"/>
      <c r="N1142" s="103" t="s">
        <v>3899</v>
      </c>
    </row>
    <row r="1143" s="4" customFormat="1" ht="22.5" spans="1:14">
      <c r="A1143" s="62"/>
      <c r="B1143" s="103"/>
      <c r="C1143" s="619" t="s">
        <v>3919</v>
      </c>
      <c r="D1143" s="620" t="s">
        <v>3920</v>
      </c>
      <c r="E1143" s="620" t="s">
        <v>3897</v>
      </c>
      <c r="F1143" s="620" t="s">
        <v>56</v>
      </c>
      <c r="G1143" s="621">
        <v>42736</v>
      </c>
      <c r="H1143" s="204" t="s">
        <v>2735</v>
      </c>
      <c r="I1143" s="620" t="s">
        <v>3913</v>
      </c>
      <c r="J1143" s="620"/>
      <c r="K1143" s="620"/>
      <c r="L1143" s="103"/>
      <c r="M1143" s="103"/>
      <c r="N1143" s="103" t="s">
        <v>3899</v>
      </c>
    </row>
    <row r="1144" s="4" customFormat="1" spans="1:14">
      <c r="A1144" s="62"/>
      <c r="B1144" s="103"/>
      <c r="C1144" s="619" t="s">
        <v>3921</v>
      </c>
      <c r="D1144" s="620" t="s">
        <v>3901</v>
      </c>
      <c r="E1144" s="620" t="s">
        <v>3902</v>
      </c>
      <c r="F1144" s="620" t="s">
        <v>3852</v>
      </c>
      <c r="G1144" s="621">
        <v>41275</v>
      </c>
      <c r="H1144" s="204" t="s">
        <v>2735</v>
      </c>
      <c r="I1144" s="620" t="s">
        <v>3922</v>
      </c>
      <c r="J1144" s="620"/>
      <c r="K1144" s="620"/>
      <c r="L1144" s="103"/>
      <c r="M1144" s="103"/>
      <c r="N1144" s="103" t="s">
        <v>3899</v>
      </c>
    </row>
    <row r="1145" s="4" customFormat="1" ht="22.5" spans="1:14">
      <c r="A1145" s="62"/>
      <c r="B1145" s="103"/>
      <c r="C1145" s="619" t="s">
        <v>3923</v>
      </c>
      <c r="D1145" s="620" t="s">
        <v>3916</v>
      </c>
      <c r="E1145" s="620" t="s">
        <v>3917</v>
      </c>
      <c r="F1145" s="620" t="s">
        <v>2834</v>
      </c>
      <c r="G1145" s="621">
        <v>38353</v>
      </c>
      <c r="H1145" s="204" t="s">
        <v>2735</v>
      </c>
      <c r="I1145" s="620" t="s">
        <v>3924</v>
      </c>
      <c r="J1145" s="620"/>
      <c r="K1145" s="620"/>
      <c r="L1145" s="103"/>
      <c r="M1145" s="103"/>
      <c r="N1145" s="103" t="s">
        <v>3899</v>
      </c>
    </row>
    <row r="1146" s="4" customFormat="1" ht="22.5" spans="1:14">
      <c r="A1146" s="62"/>
      <c r="B1146" s="103"/>
      <c r="C1146" s="619" t="s">
        <v>3925</v>
      </c>
      <c r="D1146" s="620" t="s">
        <v>3926</v>
      </c>
      <c r="E1146" s="620" t="s">
        <v>3927</v>
      </c>
      <c r="F1146" s="620" t="s">
        <v>3928</v>
      </c>
      <c r="G1146" s="621">
        <v>43344</v>
      </c>
      <c r="H1146" s="204" t="s">
        <v>2735</v>
      </c>
      <c r="I1146" s="620" t="s">
        <v>3929</v>
      </c>
      <c r="J1146" s="620"/>
      <c r="K1146" s="620"/>
      <c r="L1146" s="103"/>
      <c r="M1146" s="103"/>
      <c r="N1146" s="103" t="s">
        <v>3899</v>
      </c>
    </row>
    <row r="1147" s="4" customFormat="1" ht="22.5" spans="1:14">
      <c r="A1147" s="62"/>
      <c r="B1147" s="103"/>
      <c r="C1147" s="619" t="s">
        <v>3930</v>
      </c>
      <c r="D1147" s="620" t="s">
        <v>3931</v>
      </c>
      <c r="E1147" s="620" t="s">
        <v>3932</v>
      </c>
      <c r="F1147" s="620" t="s">
        <v>2834</v>
      </c>
      <c r="G1147" s="621">
        <v>41030</v>
      </c>
      <c r="H1147" s="204" t="s">
        <v>2735</v>
      </c>
      <c r="I1147" s="620" t="s">
        <v>3933</v>
      </c>
      <c r="J1147" s="620"/>
      <c r="K1147" s="620"/>
      <c r="L1147" s="103"/>
      <c r="M1147" s="103"/>
      <c r="N1147" s="103" t="s">
        <v>3899</v>
      </c>
    </row>
    <row r="1148" ht="33.75" spans="1:14">
      <c r="A1148" s="17">
        <v>343</v>
      </c>
      <c r="B1148" s="18" t="s">
        <v>68</v>
      </c>
      <c r="C1148" s="625" t="s">
        <v>3934</v>
      </c>
      <c r="D1148" s="626" t="s">
        <v>3163</v>
      </c>
      <c r="E1148" s="626" t="s">
        <v>2955</v>
      </c>
      <c r="F1148" s="626" t="s">
        <v>2794</v>
      </c>
      <c r="G1148" s="627">
        <v>37288</v>
      </c>
      <c r="H1148" s="626" t="s">
        <v>3935</v>
      </c>
      <c r="I1148" s="629" t="s">
        <v>3936</v>
      </c>
      <c r="J1148" s="50">
        <v>227</v>
      </c>
      <c r="K1148" s="50">
        <v>3</v>
      </c>
      <c r="L1148" s="18">
        <v>4</v>
      </c>
      <c r="M1148" s="92">
        <v>234</v>
      </c>
      <c r="N1148" s="18" t="s">
        <v>3899</v>
      </c>
    </row>
    <row r="1149" s="4" customFormat="1" ht="22.5" spans="1:14">
      <c r="A1149" s="62"/>
      <c r="B1149" s="103"/>
      <c r="C1149" s="619" t="s">
        <v>3937</v>
      </c>
      <c r="D1149" s="620" t="s">
        <v>3901</v>
      </c>
      <c r="E1149" s="620" t="s">
        <v>3902</v>
      </c>
      <c r="F1149" s="620" t="s">
        <v>3852</v>
      </c>
      <c r="G1149" s="621">
        <v>41275</v>
      </c>
      <c r="H1149" s="204" t="s">
        <v>2735</v>
      </c>
      <c r="I1149" s="620" t="s">
        <v>3898</v>
      </c>
      <c r="J1149" s="620"/>
      <c r="K1149" s="620"/>
      <c r="L1149" s="103"/>
      <c r="M1149" s="103"/>
      <c r="N1149" s="103" t="s">
        <v>3899</v>
      </c>
    </row>
    <row r="1150" s="4" customFormat="1" ht="22.5" spans="1:14">
      <c r="A1150" s="62"/>
      <c r="B1150" s="103"/>
      <c r="C1150" s="619" t="s">
        <v>3938</v>
      </c>
      <c r="D1150" s="620" t="s">
        <v>3896</v>
      </c>
      <c r="E1150" s="620" t="s">
        <v>3897</v>
      </c>
      <c r="F1150" s="620" t="s">
        <v>56</v>
      </c>
      <c r="G1150" s="621">
        <v>42736</v>
      </c>
      <c r="H1150" s="204" t="s">
        <v>2735</v>
      </c>
      <c r="I1150" s="620" t="s">
        <v>3898</v>
      </c>
      <c r="J1150" s="620"/>
      <c r="K1150" s="620"/>
      <c r="L1150" s="103"/>
      <c r="M1150" s="103"/>
      <c r="N1150" s="103" t="s">
        <v>3899</v>
      </c>
    </row>
    <row r="1151" s="4" customFormat="1" spans="1:14">
      <c r="A1151" s="62"/>
      <c r="B1151" s="103"/>
      <c r="C1151" s="619" t="s">
        <v>3939</v>
      </c>
      <c r="D1151" s="620" t="s">
        <v>3896</v>
      </c>
      <c r="E1151" s="620" t="s">
        <v>3897</v>
      </c>
      <c r="F1151" s="620" t="s">
        <v>56</v>
      </c>
      <c r="G1151" s="621">
        <v>42736</v>
      </c>
      <c r="H1151" s="204" t="s">
        <v>2735</v>
      </c>
      <c r="I1151" s="620" t="s">
        <v>3922</v>
      </c>
      <c r="J1151" s="620"/>
      <c r="K1151" s="620"/>
      <c r="L1151" s="103"/>
      <c r="M1151" s="103"/>
      <c r="N1151" s="103" t="s">
        <v>3899</v>
      </c>
    </row>
    <row r="1152" ht="22.5" spans="1:14">
      <c r="A1152" s="17">
        <v>400</v>
      </c>
      <c r="B1152" s="18" t="s">
        <v>309</v>
      </c>
      <c r="C1152" s="625" t="s">
        <v>3940</v>
      </c>
      <c r="D1152" s="626" t="s">
        <v>3920</v>
      </c>
      <c r="E1152" s="626" t="s">
        <v>3897</v>
      </c>
      <c r="F1152" s="626" t="s">
        <v>56</v>
      </c>
      <c r="G1152" s="627">
        <v>42736</v>
      </c>
      <c r="H1152" s="626" t="s">
        <v>3941</v>
      </c>
      <c r="I1152" s="629" t="s">
        <v>3942</v>
      </c>
      <c r="J1152" s="626">
        <v>53</v>
      </c>
      <c r="K1152" s="626">
        <v>1</v>
      </c>
      <c r="L1152" s="18">
        <v>3</v>
      </c>
      <c r="M1152" s="92">
        <v>57</v>
      </c>
      <c r="N1152" s="18" t="s">
        <v>3899</v>
      </c>
    </row>
    <row r="1153" s="4" customFormat="1" ht="22.5" spans="1:14">
      <c r="A1153" s="62"/>
      <c r="B1153" s="103"/>
      <c r="C1153" s="630" t="s">
        <v>3943</v>
      </c>
      <c r="D1153" s="620" t="s">
        <v>3916</v>
      </c>
      <c r="E1153" s="620" t="s">
        <v>3917</v>
      </c>
      <c r="F1153" s="620" t="s">
        <v>2834</v>
      </c>
      <c r="G1153" s="621">
        <v>38353</v>
      </c>
      <c r="H1153" s="204" t="s">
        <v>2735</v>
      </c>
      <c r="I1153" s="620" t="s">
        <v>3944</v>
      </c>
      <c r="J1153" s="620"/>
      <c r="K1153" s="620"/>
      <c r="L1153" s="103"/>
      <c r="M1153" s="103"/>
      <c r="N1153" s="103" t="s">
        <v>3899</v>
      </c>
    </row>
    <row r="1154" s="4" customFormat="1" ht="22.5" spans="1:14">
      <c r="A1154" s="62"/>
      <c r="B1154" s="103"/>
      <c r="C1154" s="631"/>
      <c r="D1154" s="620" t="s">
        <v>3896</v>
      </c>
      <c r="E1154" s="620" t="s">
        <v>3897</v>
      </c>
      <c r="F1154" s="620" t="s">
        <v>56</v>
      </c>
      <c r="G1154" s="621">
        <v>42736</v>
      </c>
      <c r="H1154" s="204" t="s">
        <v>2735</v>
      </c>
      <c r="I1154" s="620" t="s">
        <v>3942</v>
      </c>
      <c r="J1154" s="620"/>
      <c r="K1154" s="620"/>
      <c r="L1154" s="103"/>
      <c r="M1154" s="103"/>
      <c r="N1154" s="103" t="s">
        <v>3899</v>
      </c>
    </row>
    <row r="1155" s="4" customFormat="1" ht="22.5" spans="1:14">
      <c r="A1155" s="62"/>
      <c r="B1155" s="103"/>
      <c r="C1155" s="631"/>
      <c r="D1155" s="620" t="s">
        <v>3945</v>
      </c>
      <c r="E1155" s="620" t="s">
        <v>3897</v>
      </c>
      <c r="F1155" s="620" t="s">
        <v>56</v>
      </c>
      <c r="G1155" s="621">
        <v>42737</v>
      </c>
      <c r="H1155" s="204" t="s">
        <v>2735</v>
      </c>
      <c r="I1155" s="620" t="s">
        <v>3929</v>
      </c>
      <c r="J1155" s="620"/>
      <c r="K1155" s="620"/>
      <c r="L1155" s="103"/>
      <c r="M1155" s="103"/>
      <c r="N1155" s="103" t="s">
        <v>3899</v>
      </c>
    </row>
    <row r="1156" s="4" customFormat="1" ht="22.5" spans="1:14">
      <c r="A1156" s="62"/>
      <c r="B1156" s="103"/>
      <c r="C1156" s="632"/>
      <c r="D1156" s="620" t="s">
        <v>3901</v>
      </c>
      <c r="E1156" s="620" t="s">
        <v>3902</v>
      </c>
      <c r="F1156" s="620" t="s">
        <v>3852</v>
      </c>
      <c r="G1156" s="621">
        <v>41275</v>
      </c>
      <c r="H1156" s="204" t="s">
        <v>2735</v>
      </c>
      <c r="I1156" s="620" t="s">
        <v>3942</v>
      </c>
      <c r="J1156" s="620"/>
      <c r="K1156" s="620"/>
      <c r="L1156" s="103"/>
      <c r="M1156" s="103"/>
      <c r="N1156" s="103" t="s">
        <v>3899</v>
      </c>
    </row>
    <row r="1157" s="4" customFormat="1" ht="22.5" spans="1:14">
      <c r="A1157" s="62"/>
      <c r="B1157" s="103"/>
      <c r="C1157" s="631" t="s">
        <v>3946</v>
      </c>
      <c r="D1157" s="620" t="s">
        <v>3945</v>
      </c>
      <c r="E1157" s="620" t="s">
        <v>3897</v>
      </c>
      <c r="F1157" s="620" t="s">
        <v>56</v>
      </c>
      <c r="G1157" s="621">
        <v>42737</v>
      </c>
      <c r="H1157" s="204" t="s">
        <v>2735</v>
      </c>
      <c r="I1157" s="620" t="s">
        <v>3929</v>
      </c>
      <c r="J1157" s="620"/>
      <c r="K1157" s="620"/>
      <c r="L1157" s="103"/>
      <c r="M1157" s="103"/>
      <c r="N1157" s="103" t="s">
        <v>3899</v>
      </c>
    </row>
    <row r="1158" s="4" customFormat="1" ht="22.5" spans="1:14">
      <c r="A1158" s="62"/>
      <c r="B1158" s="103"/>
      <c r="C1158" s="631"/>
      <c r="D1158" s="620" t="s">
        <v>3896</v>
      </c>
      <c r="E1158" s="620" t="s">
        <v>3897</v>
      </c>
      <c r="F1158" s="620" t="s">
        <v>56</v>
      </c>
      <c r="G1158" s="621">
        <v>42736</v>
      </c>
      <c r="H1158" s="204" t="s">
        <v>2735</v>
      </c>
      <c r="I1158" s="620" t="s">
        <v>3942</v>
      </c>
      <c r="J1158" s="620"/>
      <c r="K1158" s="620"/>
      <c r="L1158" s="103"/>
      <c r="M1158" s="103"/>
      <c r="N1158" s="103" t="s">
        <v>3899</v>
      </c>
    </row>
    <row r="1159" s="4" customFormat="1" ht="22.5" spans="1:14">
      <c r="A1159" s="62"/>
      <c r="B1159" s="103"/>
      <c r="C1159" s="632"/>
      <c r="D1159" s="620" t="s">
        <v>3901</v>
      </c>
      <c r="E1159" s="620" t="s">
        <v>3902</v>
      </c>
      <c r="F1159" s="620" t="s">
        <v>3852</v>
      </c>
      <c r="G1159" s="621">
        <v>41275</v>
      </c>
      <c r="H1159" s="204" t="s">
        <v>2735</v>
      </c>
      <c r="I1159" s="620" t="s">
        <v>3942</v>
      </c>
      <c r="J1159" s="620"/>
      <c r="K1159" s="620"/>
      <c r="L1159" s="103"/>
      <c r="M1159" s="103"/>
      <c r="N1159" s="103" t="s">
        <v>3899</v>
      </c>
    </row>
    <row r="1160" ht="22.5" spans="1:14">
      <c r="A1160" s="17">
        <v>386</v>
      </c>
      <c r="B1160" s="18" t="s">
        <v>68</v>
      </c>
      <c r="C1160" s="625" t="s">
        <v>3947</v>
      </c>
      <c r="D1160" s="626" t="s">
        <v>3948</v>
      </c>
      <c r="E1160" s="626" t="s">
        <v>3949</v>
      </c>
      <c r="F1160" s="626" t="s">
        <v>2846</v>
      </c>
      <c r="G1160" s="627">
        <v>42552</v>
      </c>
      <c r="H1160" s="788" t="s">
        <v>3950</v>
      </c>
      <c r="I1160" s="629" t="s">
        <v>3951</v>
      </c>
      <c r="J1160" s="626">
        <v>79</v>
      </c>
      <c r="K1160" s="626">
        <v>1</v>
      </c>
      <c r="L1160" s="18">
        <v>3</v>
      </c>
      <c r="M1160" s="92">
        <f>L1160+K1160+J1160</f>
        <v>83</v>
      </c>
      <c r="N1160" s="18" t="s">
        <v>3899</v>
      </c>
    </row>
    <row r="1161" ht="22.5" spans="1:15">
      <c r="A1161" s="17"/>
      <c r="B1161" s="18" t="s">
        <v>68</v>
      </c>
      <c r="C1161" s="625" t="s">
        <v>3952</v>
      </c>
      <c r="D1161" s="626" t="s">
        <v>3953</v>
      </c>
      <c r="E1161" s="626" t="s">
        <v>3954</v>
      </c>
      <c r="F1161" s="626" t="s">
        <v>3305</v>
      </c>
      <c r="G1161" s="627">
        <v>41153</v>
      </c>
      <c r="H1161" s="788" t="s">
        <v>3955</v>
      </c>
      <c r="I1161" s="629" t="s">
        <v>3929</v>
      </c>
      <c r="J1161" s="626">
        <v>82</v>
      </c>
      <c r="K1161" s="626">
        <v>1</v>
      </c>
      <c r="L1161" s="18">
        <v>3</v>
      </c>
      <c r="M1161" s="18">
        <f>L1161+K1161+J1161</f>
        <v>86</v>
      </c>
      <c r="N1161" s="18" t="s">
        <v>3899</v>
      </c>
      <c r="O1161" s="1" t="s">
        <v>114</v>
      </c>
    </row>
    <row r="1162" ht="22.5" spans="1:14">
      <c r="A1162" s="17">
        <v>399</v>
      </c>
      <c r="B1162" s="18" t="s">
        <v>44</v>
      </c>
      <c r="C1162" s="625" t="s">
        <v>3956</v>
      </c>
      <c r="D1162" s="626" t="s">
        <v>3361</v>
      </c>
      <c r="E1162" s="626" t="s">
        <v>2828</v>
      </c>
      <c r="F1162" s="626" t="s">
        <v>15</v>
      </c>
      <c r="G1162" s="627">
        <v>38657</v>
      </c>
      <c r="H1162" s="788" t="s">
        <v>2830</v>
      </c>
      <c r="I1162" s="629" t="s">
        <v>3924</v>
      </c>
      <c r="J1162" s="626">
        <v>30</v>
      </c>
      <c r="K1162" s="626">
        <v>1</v>
      </c>
      <c r="L1162" s="18">
        <v>3</v>
      </c>
      <c r="M1162" s="92">
        <f>L1162+K1162+J1162</f>
        <v>34</v>
      </c>
      <c r="N1162" s="18" t="s">
        <v>3899</v>
      </c>
    </row>
    <row r="1163" ht="22.5" spans="1:14">
      <c r="A1163" s="17">
        <v>317</v>
      </c>
      <c r="B1163" s="18" t="s">
        <v>76</v>
      </c>
      <c r="C1163" s="625" t="s">
        <v>134</v>
      </c>
      <c r="D1163" s="626" t="s">
        <v>3957</v>
      </c>
      <c r="E1163" s="626" t="s">
        <v>3958</v>
      </c>
      <c r="F1163" s="626" t="s">
        <v>63</v>
      </c>
      <c r="G1163" s="627">
        <v>43374</v>
      </c>
      <c r="H1163" s="788" t="s">
        <v>2426</v>
      </c>
      <c r="I1163" s="629" t="s">
        <v>3924</v>
      </c>
      <c r="J1163" s="626">
        <v>30</v>
      </c>
      <c r="K1163" s="626">
        <v>1</v>
      </c>
      <c r="L1163" s="18">
        <v>3</v>
      </c>
      <c r="M1163" s="92">
        <f>L1163+K1163+J1163</f>
        <v>34</v>
      </c>
      <c r="N1163" s="18" t="s">
        <v>3899</v>
      </c>
    </row>
    <row r="1164" ht="48" spans="1:14">
      <c r="A1164" s="17">
        <v>398</v>
      </c>
      <c r="B1164" s="18" t="s">
        <v>44</v>
      </c>
      <c r="C1164" s="633" t="s">
        <v>3959</v>
      </c>
      <c r="D1164" s="634" t="s">
        <v>3960</v>
      </c>
      <c r="E1164" s="634" t="s">
        <v>3961</v>
      </c>
      <c r="F1164" s="634" t="s">
        <v>15</v>
      </c>
      <c r="G1164" s="635">
        <v>43831</v>
      </c>
      <c r="H1164" s="634" t="s">
        <v>3962</v>
      </c>
      <c r="I1164" s="648" t="s">
        <v>3963</v>
      </c>
      <c r="J1164" s="287">
        <v>99</v>
      </c>
      <c r="K1164" s="287">
        <v>5</v>
      </c>
      <c r="L1164" s="18">
        <v>8</v>
      </c>
      <c r="M1164" s="92">
        <f>L1164+K1164+J1164</f>
        <v>112</v>
      </c>
      <c r="N1164" s="18" t="s">
        <v>3899</v>
      </c>
    </row>
    <row r="1165" ht="48" spans="1:14">
      <c r="A1165" s="17"/>
      <c r="B1165" s="18" t="s">
        <v>44</v>
      </c>
      <c r="C1165" s="633" t="s">
        <v>3947</v>
      </c>
      <c r="D1165" s="634" t="s">
        <v>3960</v>
      </c>
      <c r="E1165" s="634" t="s">
        <v>3961</v>
      </c>
      <c r="F1165" s="634" t="s">
        <v>15</v>
      </c>
      <c r="G1165" s="635">
        <v>43831</v>
      </c>
      <c r="H1165" s="634" t="s">
        <v>3962</v>
      </c>
      <c r="I1165" s="634" t="s">
        <v>3963</v>
      </c>
      <c r="J1165" s="287" t="s">
        <v>3255</v>
      </c>
      <c r="K1165" s="634"/>
      <c r="L1165" s="18"/>
      <c r="M1165" s="18"/>
      <c r="N1165" s="18" t="s">
        <v>3899</v>
      </c>
    </row>
    <row r="1166" s="4" customFormat="1" ht="24" spans="1:14">
      <c r="A1166" s="62"/>
      <c r="B1166" s="103"/>
      <c r="C1166" s="622" t="s">
        <v>3964</v>
      </c>
      <c r="D1166" s="623" t="s">
        <v>3965</v>
      </c>
      <c r="E1166" s="623" t="s">
        <v>3897</v>
      </c>
      <c r="F1166" s="623" t="s">
        <v>56</v>
      </c>
      <c r="G1166" s="624">
        <v>42736</v>
      </c>
      <c r="H1166" s="204" t="s">
        <v>2735</v>
      </c>
      <c r="I1166" s="623" t="s">
        <v>3963</v>
      </c>
      <c r="J1166" s="623"/>
      <c r="K1166" s="623"/>
      <c r="L1166" s="103"/>
      <c r="M1166" s="103"/>
      <c r="N1166" s="103" t="s">
        <v>3899</v>
      </c>
    </row>
    <row r="1167" s="4" customFormat="1" ht="24" spans="1:14">
      <c r="A1167" s="62"/>
      <c r="B1167" s="103"/>
      <c r="C1167" s="622" t="s">
        <v>3966</v>
      </c>
      <c r="D1167" s="623" t="s">
        <v>3965</v>
      </c>
      <c r="E1167" s="623" t="s">
        <v>3897</v>
      </c>
      <c r="F1167" s="623" t="s">
        <v>56</v>
      </c>
      <c r="G1167" s="624">
        <v>42736</v>
      </c>
      <c r="H1167" s="204" t="s">
        <v>2735</v>
      </c>
      <c r="I1167" s="623" t="s">
        <v>3967</v>
      </c>
      <c r="J1167" s="623"/>
      <c r="K1167" s="623"/>
      <c r="L1167" s="103"/>
      <c r="M1167" s="103"/>
      <c r="N1167" s="103" t="s">
        <v>3899</v>
      </c>
    </row>
    <row r="1168" ht="48" spans="1:14">
      <c r="A1168" s="17"/>
      <c r="B1168" s="18" t="s">
        <v>44</v>
      </c>
      <c r="C1168" s="633" t="s">
        <v>3968</v>
      </c>
      <c r="D1168" s="634" t="s">
        <v>3960</v>
      </c>
      <c r="E1168" s="634" t="s">
        <v>3961</v>
      </c>
      <c r="F1168" s="634" t="s">
        <v>15</v>
      </c>
      <c r="G1168" s="635">
        <v>43831</v>
      </c>
      <c r="H1168" s="634" t="s">
        <v>3962</v>
      </c>
      <c r="I1168" s="634" t="s">
        <v>3963</v>
      </c>
      <c r="J1168" s="287" t="s">
        <v>3255</v>
      </c>
      <c r="K1168" s="634"/>
      <c r="L1168" s="18"/>
      <c r="M1168" s="18"/>
      <c r="N1168" s="18" t="s">
        <v>3899</v>
      </c>
    </row>
    <row r="1169" s="4" customFormat="1" ht="24" spans="1:14">
      <c r="A1169" s="62"/>
      <c r="B1169" s="103"/>
      <c r="C1169" s="622" t="s">
        <v>3969</v>
      </c>
      <c r="D1169" s="623" t="s">
        <v>3965</v>
      </c>
      <c r="E1169" s="623" t="s">
        <v>3897</v>
      </c>
      <c r="F1169" s="623" t="s">
        <v>56</v>
      </c>
      <c r="G1169" s="624">
        <v>42736</v>
      </c>
      <c r="H1169" s="204" t="s">
        <v>2735</v>
      </c>
      <c r="I1169" s="623" t="s">
        <v>3963</v>
      </c>
      <c r="J1169" s="623"/>
      <c r="K1169" s="623"/>
      <c r="L1169" s="103"/>
      <c r="M1169" s="103"/>
      <c r="N1169" s="103" t="s">
        <v>3899</v>
      </c>
    </row>
    <row r="1170" s="4" customFormat="1" ht="24" spans="1:14">
      <c r="A1170" s="62"/>
      <c r="B1170" s="103"/>
      <c r="C1170" s="622" t="s">
        <v>3970</v>
      </c>
      <c r="D1170" s="623" t="s">
        <v>3965</v>
      </c>
      <c r="E1170" s="623" t="s">
        <v>3897</v>
      </c>
      <c r="F1170" s="623" t="s">
        <v>56</v>
      </c>
      <c r="G1170" s="624">
        <v>42736</v>
      </c>
      <c r="H1170" s="204" t="s">
        <v>2735</v>
      </c>
      <c r="I1170" s="623" t="s">
        <v>3967</v>
      </c>
      <c r="J1170" s="623"/>
      <c r="K1170" s="623"/>
      <c r="L1170" s="103"/>
      <c r="M1170" s="103"/>
      <c r="N1170" s="103" t="s">
        <v>3899</v>
      </c>
    </row>
    <row r="1171" s="4" customFormat="1" ht="24" spans="1:14">
      <c r="A1171" s="62"/>
      <c r="B1171" s="103"/>
      <c r="C1171" s="622" t="s">
        <v>3969</v>
      </c>
      <c r="D1171" s="623" t="s">
        <v>3965</v>
      </c>
      <c r="E1171" s="623" t="s">
        <v>3897</v>
      </c>
      <c r="F1171" s="623" t="s">
        <v>56</v>
      </c>
      <c r="G1171" s="624">
        <v>42736</v>
      </c>
      <c r="H1171" s="204" t="s">
        <v>2735</v>
      </c>
      <c r="I1171" s="623" t="s">
        <v>3967</v>
      </c>
      <c r="J1171" s="623"/>
      <c r="K1171" s="623"/>
      <c r="L1171" s="103"/>
      <c r="M1171" s="103"/>
      <c r="N1171" s="103" t="s">
        <v>3899</v>
      </c>
    </row>
    <row r="1172" s="4" customFormat="1" ht="24" spans="1:14">
      <c r="A1172" s="62"/>
      <c r="B1172" s="103"/>
      <c r="C1172" s="622" t="s">
        <v>3906</v>
      </c>
      <c r="D1172" s="623" t="s">
        <v>3907</v>
      </c>
      <c r="E1172" s="623" t="s">
        <v>3908</v>
      </c>
      <c r="F1172" s="623" t="s">
        <v>15</v>
      </c>
      <c r="G1172" s="624">
        <v>38749</v>
      </c>
      <c r="H1172" s="204" t="s">
        <v>2735</v>
      </c>
      <c r="I1172" s="623" t="s">
        <v>3967</v>
      </c>
      <c r="J1172" s="623"/>
      <c r="K1172" s="623"/>
      <c r="L1172" s="103"/>
      <c r="M1172" s="103"/>
      <c r="N1172" s="103" t="s">
        <v>3899</v>
      </c>
    </row>
    <row r="1173" ht="48" spans="1:14">
      <c r="A1173" s="17">
        <v>398</v>
      </c>
      <c r="B1173" s="18" t="s">
        <v>44</v>
      </c>
      <c r="C1173" s="633" t="s">
        <v>3947</v>
      </c>
      <c r="D1173" s="634" t="s">
        <v>3960</v>
      </c>
      <c r="E1173" s="634" t="s">
        <v>3961</v>
      </c>
      <c r="F1173" s="634" t="s">
        <v>15</v>
      </c>
      <c r="G1173" s="635">
        <v>43831</v>
      </c>
      <c r="H1173" s="634" t="s">
        <v>3962</v>
      </c>
      <c r="I1173" s="648" t="s">
        <v>3967</v>
      </c>
      <c r="J1173" s="634">
        <v>43</v>
      </c>
      <c r="K1173" s="634">
        <v>1</v>
      </c>
      <c r="L1173" s="18">
        <v>3</v>
      </c>
      <c r="M1173" s="92">
        <v>47</v>
      </c>
      <c r="N1173" s="18" t="s">
        <v>3899</v>
      </c>
    </row>
    <row r="1174" s="4" customFormat="1" ht="24" spans="1:14">
      <c r="A1174" s="62"/>
      <c r="B1174" s="103"/>
      <c r="C1174" s="622" t="s">
        <v>3971</v>
      </c>
      <c r="D1174" s="623" t="s">
        <v>3965</v>
      </c>
      <c r="E1174" s="623" t="s">
        <v>3897</v>
      </c>
      <c r="F1174" s="623" t="s">
        <v>56</v>
      </c>
      <c r="G1174" s="624">
        <v>42736</v>
      </c>
      <c r="H1174" s="204" t="s">
        <v>2735</v>
      </c>
      <c r="I1174" s="623" t="s">
        <v>3972</v>
      </c>
      <c r="J1174" s="623"/>
      <c r="K1174" s="623"/>
      <c r="L1174" s="103"/>
      <c r="M1174" s="103"/>
      <c r="N1174" s="103" t="s">
        <v>3899</v>
      </c>
    </row>
    <row r="1175" s="4" customFormat="1" ht="24" spans="1:14">
      <c r="A1175" s="62"/>
      <c r="B1175" s="103"/>
      <c r="C1175" s="622" t="s">
        <v>3973</v>
      </c>
      <c r="D1175" s="623" t="s">
        <v>3965</v>
      </c>
      <c r="E1175" s="623" t="s">
        <v>3897</v>
      </c>
      <c r="F1175" s="623" t="s">
        <v>56</v>
      </c>
      <c r="G1175" s="624">
        <v>42736</v>
      </c>
      <c r="H1175" s="204" t="s">
        <v>2735</v>
      </c>
      <c r="I1175" s="623" t="s">
        <v>3974</v>
      </c>
      <c r="J1175" s="623"/>
      <c r="K1175" s="623"/>
      <c r="L1175" s="103"/>
      <c r="M1175" s="103"/>
      <c r="N1175" s="103" t="s">
        <v>3899</v>
      </c>
    </row>
    <row r="1176" ht="48" spans="1:14">
      <c r="A1176" s="17">
        <v>398</v>
      </c>
      <c r="B1176" s="18" t="s">
        <v>44</v>
      </c>
      <c r="C1176" s="633" t="s">
        <v>3975</v>
      </c>
      <c r="D1176" s="634" t="s">
        <v>3960</v>
      </c>
      <c r="E1176" s="634" t="s">
        <v>3961</v>
      </c>
      <c r="F1176" s="634" t="s">
        <v>15</v>
      </c>
      <c r="G1176" s="635">
        <v>43831</v>
      </c>
      <c r="H1176" s="634" t="s">
        <v>3962</v>
      </c>
      <c r="I1176" s="648" t="s">
        <v>3974</v>
      </c>
      <c r="J1176" s="634">
        <v>105</v>
      </c>
      <c r="K1176" s="634">
        <v>2</v>
      </c>
      <c r="L1176" s="18">
        <v>4</v>
      </c>
      <c r="M1176" s="92">
        <v>111</v>
      </c>
      <c r="N1176" s="18" t="s">
        <v>3899</v>
      </c>
    </row>
    <row r="1177" ht="48" spans="1:14">
      <c r="A1177" s="17"/>
      <c r="B1177" s="18" t="s">
        <v>44</v>
      </c>
      <c r="C1177" s="633" t="s">
        <v>3976</v>
      </c>
      <c r="D1177" s="634" t="s">
        <v>3960</v>
      </c>
      <c r="E1177" s="634" t="s">
        <v>3961</v>
      </c>
      <c r="F1177" s="634" t="s">
        <v>15</v>
      </c>
      <c r="G1177" s="635">
        <v>43831</v>
      </c>
      <c r="H1177" s="634" t="s">
        <v>3962</v>
      </c>
      <c r="I1177" s="634" t="s">
        <v>3974</v>
      </c>
      <c r="J1177" s="287" t="s">
        <v>3255</v>
      </c>
      <c r="K1177" s="634"/>
      <c r="L1177" s="18"/>
      <c r="M1177" s="18"/>
      <c r="N1177" s="18" t="s">
        <v>3899</v>
      </c>
    </row>
    <row r="1178" s="4" customFormat="1" ht="24" spans="1:14">
      <c r="A1178" s="62"/>
      <c r="B1178" s="103"/>
      <c r="C1178" s="622" t="s">
        <v>3906</v>
      </c>
      <c r="D1178" s="623" t="s">
        <v>3907</v>
      </c>
      <c r="E1178" s="623" t="s">
        <v>3908</v>
      </c>
      <c r="F1178" s="623" t="s">
        <v>15</v>
      </c>
      <c r="G1178" s="624">
        <v>38749</v>
      </c>
      <c r="H1178" s="204" t="s">
        <v>2735</v>
      </c>
      <c r="I1178" s="623" t="s">
        <v>3974</v>
      </c>
      <c r="J1178" s="623"/>
      <c r="K1178" s="623"/>
      <c r="L1178" s="103"/>
      <c r="M1178" s="103"/>
      <c r="N1178" s="103" t="s">
        <v>3899</v>
      </c>
    </row>
    <row r="1179" s="4" customFormat="1" ht="24" spans="1:14">
      <c r="A1179" s="62"/>
      <c r="B1179" s="103"/>
      <c r="C1179" s="622" t="s">
        <v>3977</v>
      </c>
      <c r="D1179" s="623" t="s">
        <v>3965</v>
      </c>
      <c r="E1179" s="623" t="s">
        <v>3897</v>
      </c>
      <c r="F1179" s="623" t="s">
        <v>56</v>
      </c>
      <c r="G1179" s="624">
        <v>42736</v>
      </c>
      <c r="H1179" s="204" t="s">
        <v>2735</v>
      </c>
      <c r="I1179" s="623" t="s">
        <v>3974</v>
      </c>
      <c r="J1179" s="623"/>
      <c r="K1179" s="623"/>
      <c r="L1179" s="103"/>
      <c r="M1179" s="103"/>
      <c r="N1179" s="103" t="s">
        <v>3899</v>
      </c>
    </row>
    <row r="1180" s="4" customFormat="1" ht="24" spans="1:14">
      <c r="A1180" s="62"/>
      <c r="B1180" s="103"/>
      <c r="C1180" s="622" t="s">
        <v>3946</v>
      </c>
      <c r="D1180" s="623" t="s">
        <v>3965</v>
      </c>
      <c r="E1180" s="623" t="s">
        <v>3897</v>
      </c>
      <c r="F1180" s="623" t="s">
        <v>56</v>
      </c>
      <c r="G1180" s="624">
        <v>42736</v>
      </c>
      <c r="H1180" s="204" t="s">
        <v>2735</v>
      </c>
      <c r="I1180" s="623" t="s">
        <v>3929</v>
      </c>
      <c r="J1180" s="623"/>
      <c r="K1180" s="623"/>
      <c r="L1180" s="103"/>
      <c r="M1180" s="103"/>
      <c r="N1180" s="103" t="s">
        <v>3899</v>
      </c>
    </row>
    <row r="1181" ht="24" spans="1:14">
      <c r="A1181" s="17">
        <v>343</v>
      </c>
      <c r="B1181" s="18" t="s">
        <v>68</v>
      </c>
      <c r="C1181" s="633" t="s">
        <v>3934</v>
      </c>
      <c r="D1181" s="287" t="s">
        <v>3163</v>
      </c>
      <c r="E1181" s="634" t="s">
        <v>2955</v>
      </c>
      <c r="F1181" s="634" t="s">
        <v>2794</v>
      </c>
      <c r="G1181" s="635">
        <v>37288</v>
      </c>
      <c r="H1181" s="634" t="s">
        <v>3935</v>
      </c>
      <c r="I1181" s="648" t="s">
        <v>3963</v>
      </c>
      <c r="J1181" s="634">
        <v>99</v>
      </c>
      <c r="K1181" s="634">
        <v>1</v>
      </c>
      <c r="L1181" s="18">
        <v>3</v>
      </c>
      <c r="M1181" s="92">
        <v>103</v>
      </c>
      <c r="N1181" s="18" t="s">
        <v>3899</v>
      </c>
    </row>
    <row r="1182" s="4" customFormat="1" ht="24" spans="1:14">
      <c r="A1182" s="62"/>
      <c r="B1182" s="103"/>
      <c r="C1182" s="622" t="s">
        <v>3978</v>
      </c>
      <c r="D1182" s="623" t="s">
        <v>3965</v>
      </c>
      <c r="E1182" s="623" t="s">
        <v>3897</v>
      </c>
      <c r="F1182" s="623" t="s">
        <v>56</v>
      </c>
      <c r="G1182" s="624">
        <v>42736</v>
      </c>
      <c r="H1182" s="204" t="s">
        <v>2735</v>
      </c>
      <c r="I1182" s="623" t="s">
        <v>3972</v>
      </c>
      <c r="J1182" s="623"/>
      <c r="K1182" s="623"/>
      <c r="L1182" s="103"/>
      <c r="M1182" s="103"/>
      <c r="N1182" s="103" t="s">
        <v>3899</v>
      </c>
    </row>
    <row r="1183" s="4" customFormat="1" ht="24" spans="1:14">
      <c r="A1183" s="62"/>
      <c r="B1183" s="103"/>
      <c r="C1183" s="622" t="s">
        <v>3964</v>
      </c>
      <c r="D1183" s="623" t="s">
        <v>3965</v>
      </c>
      <c r="E1183" s="623" t="s">
        <v>3897</v>
      </c>
      <c r="F1183" s="623" t="s">
        <v>56</v>
      </c>
      <c r="G1183" s="624">
        <v>42736</v>
      </c>
      <c r="H1183" s="204" t="s">
        <v>2735</v>
      </c>
      <c r="I1183" s="623" t="s">
        <v>3967</v>
      </c>
      <c r="J1183" s="623"/>
      <c r="K1183" s="623"/>
      <c r="L1183" s="103"/>
      <c r="M1183" s="103"/>
      <c r="N1183" s="103" t="s">
        <v>3899</v>
      </c>
    </row>
    <row r="1184" s="6" customFormat="1" ht="36" spans="1:15">
      <c r="A1184" s="384">
        <v>412</v>
      </c>
      <c r="B1184" s="92" t="s">
        <v>68</v>
      </c>
      <c r="C1184" s="636" t="s">
        <v>3828</v>
      </c>
      <c r="D1184" s="438" t="s">
        <v>3829</v>
      </c>
      <c r="E1184" s="438" t="s">
        <v>3830</v>
      </c>
      <c r="F1184" s="438" t="s">
        <v>2834</v>
      </c>
      <c r="G1184" s="438" t="s">
        <v>3831</v>
      </c>
      <c r="H1184" s="438" t="s">
        <v>3832</v>
      </c>
      <c r="I1184" s="649" t="s">
        <v>3979</v>
      </c>
      <c r="J1184" s="650">
        <v>135</v>
      </c>
      <c r="K1184" s="650">
        <v>1</v>
      </c>
      <c r="L1184" s="92">
        <v>5</v>
      </c>
      <c r="M1184" s="92">
        <v>141</v>
      </c>
      <c r="N1184" s="92" t="s">
        <v>3899</v>
      </c>
      <c r="O1184" s="1" t="s">
        <v>114</v>
      </c>
    </row>
    <row r="1185" s="1" customFormat="1" ht="24" spans="1:14">
      <c r="A1185" s="45">
        <v>228</v>
      </c>
      <c r="B1185" s="46" t="s">
        <v>68</v>
      </c>
      <c r="C1185" s="633" t="s">
        <v>3980</v>
      </c>
      <c r="D1185" s="287" t="s">
        <v>3981</v>
      </c>
      <c r="E1185" s="287" t="s">
        <v>3982</v>
      </c>
      <c r="F1185" s="287" t="s">
        <v>2834</v>
      </c>
      <c r="G1185" s="637">
        <v>43282</v>
      </c>
      <c r="H1185" s="789" t="s">
        <v>3983</v>
      </c>
      <c r="I1185" s="648" t="s">
        <v>3963</v>
      </c>
      <c r="J1185" s="634">
        <v>99</v>
      </c>
      <c r="K1185" s="634">
        <v>1</v>
      </c>
      <c r="L1185" s="46">
        <v>3</v>
      </c>
      <c r="M1185" s="100">
        <v>103</v>
      </c>
      <c r="N1185" s="46" t="s">
        <v>3899</v>
      </c>
    </row>
    <row r="1186" ht="48" spans="1:14">
      <c r="A1186" s="17"/>
      <c r="B1186" s="18" t="s">
        <v>44</v>
      </c>
      <c r="C1186" s="633" t="s">
        <v>3947</v>
      </c>
      <c r="D1186" s="634" t="s">
        <v>3960</v>
      </c>
      <c r="E1186" s="634" t="s">
        <v>3961</v>
      </c>
      <c r="F1186" s="634" t="s">
        <v>15</v>
      </c>
      <c r="G1186" s="635">
        <v>43831</v>
      </c>
      <c r="H1186" s="634" t="s">
        <v>3962</v>
      </c>
      <c r="I1186" s="634" t="s">
        <v>3963</v>
      </c>
      <c r="J1186" s="287" t="s">
        <v>3255</v>
      </c>
      <c r="K1186" s="634"/>
      <c r="L1186" s="18"/>
      <c r="M1186" s="18"/>
      <c r="N1186" s="18" t="s">
        <v>3899</v>
      </c>
    </row>
    <row r="1187" ht="22.5" spans="1:14">
      <c r="A1187" s="17">
        <v>403</v>
      </c>
      <c r="B1187" s="18" t="s">
        <v>44</v>
      </c>
      <c r="C1187" s="217" t="s">
        <v>3984</v>
      </c>
      <c r="D1187" s="208" t="s">
        <v>3984</v>
      </c>
      <c r="E1187" s="208" t="s">
        <v>3985</v>
      </c>
      <c r="F1187" s="270" t="s">
        <v>15</v>
      </c>
      <c r="G1187" s="209" t="s">
        <v>3986</v>
      </c>
      <c r="H1187" s="208" t="s">
        <v>3987</v>
      </c>
      <c r="I1187" s="223" t="s">
        <v>3988</v>
      </c>
      <c r="J1187" s="208">
        <v>29</v>
      </c>
      <c r="K1187" s="208">
        <v>1</v>
      </c>
      <c r="L1187" s="18">
        <v>2</v>
      </c>
      <c r="M1187" s="92">
        <v>32</v>
      </c>
      <c r="N1187" s="18" t="s">
        <v>3899</v>
      </c>
    </row>
    <row r="1188" ht="22.5" spans="1:14">
      <c r="A1188" s="17">
        <v>318</v>
      </c>
      <c r="B1188" s="18" t="s">
        <v>76</v>
      </c>
      <c r="C1188" s="217" t="s">
        <v>3989</v>
      </c>
      <c r="D1188" s="208" t="s">
        <v>3990</v>
      </c>
      <c r="E1188" s="208" t="s">
        <v>3991</v>
      </c>
      <c r="F1188" s="270" t="s">
        <v>3992</v>
      </c>
      <c r="G1188" s="209" t="s">
        <v>3993</v>
      </c>
      <c r="H1188" s="208" t="s">
        <v>3994</v>
      </c>
      <c r="I1188" s="223" t="s">
        <v>3988</v>
      </c>
      <c r="J1188" s="208">
        <v>29</v>
      </c>
      <c r="K1188" s="208">
        <v>1</v>
      </c>
      <c r="L1188" s="18">
        <v>2</v>
      </c>
      <c r="M1188" s="92">
        <v>32</v>
      </c>
      <c r="N1188" s="18" t="s">
        <v>3899</v>
      </c>
    </row>
    <row r="1189" s="1" customFormat="1" ht="33.75" spans="1:14">
      <c r="A1189" s="1">
        <v>402</v>
      </c>
      <c r="B1189" s="46" t="s">
        <v>44</v>
      </c>
      <c r="C1189" s="217" t="s">
        <v>3995</v>
      </c>
      <c r="D1189" s="208" t="s">
        <v>3996</v>
      </c>
      <c r="E1189" s="208" t="s">
        <v>3997</v>
      </c>
      <c r="F1189" s="270" t="s">
        <v>3998</v>
      </c>
      <c r="G1189" s="209" t="s">
        <v>2852</v>
      </c>
      <c r="H1189" s="758" t="s">
        <v>3999</v>
      </c>
      <c r="I1189" s="223" t="s">
        <v>3988</v>
      </c>
      <c r="J1189" s="208">
        <v>29</v>
      </c>
      <c r="K1189" s="208">
        <v>1</v>
      </c>
      <c r="L1189" s="46">
        <v>2</v>
      </c>
      <c r="M1189" s="100">
        <v>32</v>
      </c>
      <c r="N1189" s="46" t="s">
        <v>3899</v>
      </c>
    </row>
    <row r="1190" ht="33.75" spans="1:14">
      <c r="A1190" s="17">
        <v>388</v>
      </c>
      <c r="B1190" s="18" t="s">
        <v>44</v>
      </c>
      <c r="C1190" s="217" t="s">
        <v>4000</v>
      </c>
      <c r="D1190" s="208" t="s">
        <v>4001</v>
      </c>
      <c r="E1190" s="208" t="s">
        <v>4002</v>
      </c>
      <c r="F1190" s="208" t="s">
        <v>2577</v>
      </c>
      <c r="G1190" s="208" t="s">
        <v>4003</v>
      </c>
      <c r="H1190" s="208" t="s">
        <v>4004</v>
      </c>
      <c r="I1190" s="223" t="s">
        <v>4005</v>
      </c>
      <c r="J1190" s="208">
        <v>25</v>
      </c>
      <c r="K1190" s="208">
        <v>1</v>
      </c>
      <c r="L1190" s="18">
        <v>2</v>
      </c>
      <c r="M1190" s="92">
        <v>28</v>
      </c>
      <c r="N1190" s="18" t="s">
        <v>3899</v>
      </c>
    </row>
    <row r="1191" ht="23.25" spans="1:15">
      <c r="A1191" s="17">
        <v>384</v>
      </c>
      <c r="B1191" s="18" t="s">
        <v>68</v>
      </c>
      <c r="C1191" s="638" t="s">
        <v>4006</v>
      </c>
      <c r="D1191" s="208" t="s">
        <v>4007</v>
      </c>
      <c r="E1191" s="208" t="s">
        <v>4008</v>
      </c>
      <c r="F1191" s="208" t="s">
        <v>4009</v>
      </c>
      <c r="G1191" s="208" t="s">
        <v>4010</v>
      </c>
      <c r="H1191" s="602" t="s">
        <v>4011</v>
      </c>
      <c r="I1191" s="223" t="s">
        <v>4005</v>
      </c>
      <c r="J1191" s="208">
        <v>25</v>
      </c>
      <c r="K1191" s="208">
        <v>1</v>
      </c>
      <c r="L1191" s="18">
        <v>2</v>
      </c>
      <c r="M1191" s="18">
        <v>28</v>
      </c>
      <c r="N1191" s="18" t="s">
        <v>3899</v>
      </c>
      <c r="O1191" s="1" t="s">
        <v>114</v>
      </c>
    </row>
    <row r="1192" s="4" customFormat="1" spans="1:14">
      <c r="A1192" s="62"/>
      <c r="B1192" s="103"/>
      <c r="C1192" s="218" t="s">
        <v>4012</v>
      </c>
      <c r="D1192" s="204" t="s">
        <v>4013</v>
      </c>
      <c r="E1192" s="204"/>
      <c r="F1192" s="204"/>
      <c r="G1192" s="204"/>
      <c r="H1192" s="204"/>
      <c r="I1192" s="204"/>
      <c r="J1192" s="204"/>
      <c r="K1192" s="204"/>
      <c r="L1192" s="103"/>
      <c r="M1192" s="103"/>
      <c r="N1192" s="103" t="s">
        <v>3899</v>
      </c>
    </row>
    <row r="1193" s="4" customFormat="1" spans="1:14">
      <c r="A1193" s="62"/>
      <c r="B1193" s="103"/>
      <c r="C1193" s="218" t="s">
        <v>4014</v>
      </c>
      <c r="D1193" s="204" t="s">
        <v>4013</v>
      </c>
      <c r="E1193" s="204"/>
      <c r="F1193" s="204"/>
      <c r="G1193" s="204"/>
      <c r="H1193" s="204"/>
      <c r="I1193" s="204"/>
      <c r="J1193" s="204"/>
      <c r="K1193" s="204"/>
      <c r="L1193" s="103"/>
      <c r="M1193" s="103"/>
      <c r="N1193" s="103" t="s">
        <v>3899</v>
      </c>
    </row>
    <row r="1194" s="4" customFormat="1" spans="1:14">
      <c r="A1194" s="62"/>
      <c r="B1194" s="103"/>
      <c r="C1194" s="218" t="s">
        <v>4015</v>
      </c>
      <c r="D1194" s="204" t="s">
        <v>4013</v>
      </c>
      <c r="E1194" s="204"/>
      <c r="F1194" s="204"/>
      <c r="G1194" s="204"/>
      <c r="H1194" s="204"/>
      <c r="I1194" s="204"/>
      <c r="J1194" s="204"/>
      <c r="K1194" s="204"/>
      <c r="L1194" s="103"/>
      <c r="M1194" s="103"/>
      <c r="N1194" s="103" t="s">
        <v>3899</v>
      </c>
    </row>
    <row r="1195" s="4" customFormat="1" spans="1:14">
      <c r="A1195" s="62"/>
      <c r="B1195" s="103"/>
      <c r="C1195" s="218" t="s">
        <v>4016</v>
      </c>
      <c r="D1195" s="204" t="s">
        <v>4013</v>
      </c>
      <c r="E1195" s="204"/>
      <c r="F1195" s="204"/>
      <c r="G1195" s="204"/>
      <c r="H1195" s="204"/>
      <c r="I1195" s="204"/>
      <c r="J1195" s="204"/>
      <c r="K1195" s="204"/>
      <c r="L1195" s="103"/>
      <c r="M1195" s="103"/>
      <c r="N1195" s="103" t="s">
        <v>3899</v>
      </c>
    </row>
    <row r="1196" ht="22.5" spans="1:14">
      <c r="A1196" s="17">
        <v>316</v>
      </c>
      <c r="B1196" s="18" t="s">
        <v>76</v>
      </c>
      <c r="C1196" s="217" t="s">
        <v>134</v>
      </c>
      <c r="D1196" s="208" t="s">
        <v>4017</v>
      </c>
      <c r="E1196" s="208" t="s">
        <v>4018</v>
      </c>
      <c r="F1196" s="208" t="s">
        <v>63</v>
      </c>
      <c r="G1196" s="208" t="s">
        <v>118</v>
      </c>
      <c r="H1196" s="758" t="s">
        <v>4019</v>
      </c>
      <c r="I1196" s="223" t="s">
        <v>3988</v>
      </c>
      <c r="J1196" s="208">
        <v>29</v>
      </c>
      <c r="K1196" s="208">
        <v>1</v>
      </c>
      <c r="L1196" s="18">
        <v>2</v>
      </c>
      <c r="M1196" s="92">
        <v>32</v>
      </c>
      <c r="N1196" s="18" t="s">
        <v>3899</v>
      </c>
    </row>
    <row r="1197" ht="22.5" hidden="1" spans="1:14">
      <c r="A1197" s="17">
        <v>524</v>
      </c>
      <c r="B1197" s="18" t="s">
        <v>76</v>
      </c>
      <c r="C1197" s="63" t="s">
        <v>4020</v>
      </c>
      <c r="D1197" s="64" t="s">
        <v>4021</v>
      </c>
      <c r="E1197" s="64" t="s">
        <v>4022</v>
      </c>
      <c r="F1197" s="64" t="s">
        <v>63</v>
      </c>
      <c r="G1197" s="64">
        <v>2018.7</v>
      </c>
      <c r="H1197" s="778" t="s">
        <v>4023</v>
      </c>
      <c r="I1197" s="104" t="s">
        <v>4024</v>
      </c>
      <c r="J1197" s="64">
        <f>35+31</f>
        <v>66</v>
      </c>
      <c r="K1197" s="64">
        <v>1</v>
      </c>
      <c r="L1197" s="18">
        <v>3</v>
      </c>
      <c r="M1197" s="92">
        <f>L1197+K1197+J1197</f>
        <v>70</v>
      </c>
      <c r="N1197" s="18" t="s">
        <v>4025</v>
      </c>
    </row>
    <row r="1198" ht="45" hidden="1" spans="1:14">
      <c r="A1198" s="17"/>
      <c r="B1198" s="18" t="s">
        <v>76</v>
      </c>
      <c r="C1198" s="63" t="s">
        <v>4026</v>
      </c>
      <c r="D1198" s="64" t="s">
        <v>4027</v>
      </c>
      <c r="E1198" s="64" t="s">
        <v>4028</v>
      </c>
      <c r="F1198" s="64" t="s">
        <v>63</v>
      </c>
      <c r="G1198" s="64">
        <v>2020.1</v>
      </c>
      <c r="H1198" s="778" t="s">
        <v>4029</v>
      </c>
      <c r="I1198" s="104" t="s">
        <v>4030</v>
      </c>
      <c r="J1198" s="64">
        <v>27</v>
      </c>
      <c r="K1198" s="64">
        <v>1</v>
      </c>
      <c r="L1198" s="18">
        <v>3</v>
      </c>
      <c r="M1198" s="92">
        <f t="shared" ref="M1198:M1229" si="28">L1198+K1198+J1198</f>
        <v>31</v>
      </c>
      <c r="N1198" s="18" t="s">
        <v>4025</v>
      </c>
    </row>
    <row r="1199" ht="22.5" hidden="1" spans="1:14">
      <c r="A1199" s="17">
        <v>522</v>
      </c>
      <c r="B1199" s="18" t="s">
        <v>76</v>
      </c>
      <c r="C1199" s="63" t="s">
        <v>4031</v>
      </c>
      <c r="D1199" s="64" t="s">
        <v>4032</v>
      </c>
      <c r="E1199" s="64" t="s">
        <v>4033</v>
      </c>
      <c r="F1199" s="64" t="s">
        <v>129</v>
      </c>
      <c r="G1199" s="64" t="s">
        <v>4034</v>
      </c>
      <c r="H1199" s="778" t="s">
        <v>4035</v>
      </c>
      <c r="I1199" s="104" t="s">
        <v>4036</v>
      </c>
      <c r="J1199" s="64">
        <v>24</v>
      </c>
      <c r="K1199" s="64">
        <v>1</v>
      </c>
      <c r="L1199" s="18">
        <v>2</v>
      </c>
      <c r="M1199" s="92">
        <f t="shared" si="28"/>
        <v>27</v>
      </c>
      <c r="N1199" s="18" t="s">
        <v>4025</v>
      </c>
    </row>
    <row r="1200" ht="22.5" hidden="1" spans="1:14">
      <c r="A1200" s="17">
        <v>509</v>
      </c>
      <c r="B1200" s="18" t="s">
        <v>76</v>
      </c>
      <c r="C1200" s="63" t="s">
        <v>4037</v>
      </c>
      <c r="D1200" s="64" t="s">
        <v>4038</v>
      </c>
      <c r="E1200" s="64" t="s">
        <v>4039</v>
      </c>
      <c r="F1200" s="64" t="s">
        <v>80</v>
      </c>
      <c r="G1200" s="64">
        <v>2018.3</v>
      </c>
      <c r="H1200" s="778" t="s">
        <v>4040</v>
      </c>
      <c r="I1200" s="104" t="s">
        <v>4041</v>
      </c>
      <c r="J1200" s="64">
        <v>24</v>
      </c>
      <c r="K1200" s="64">
        <v>1</v>
      </c>
      <c r="L1200" s="18">
        <v>3</v>
      </c>
      <c r="M1200" s="92">
        <f t="shared" si="28"/>
        <v>28</v>
      </c>
      <c r="N1200" s="18" t="s">
        <v>4025</v>
      </c>
    </row>
    <row r="1201" ht="45" hidden="1" spans="1:14">
      <c r="A1201" s="17">
        <v>449</v>
      </c>
      <c r="B1201" s="18" t="s">
        <v>68</v>
      </c>
      <c r="C1201" s="63" t="s">
        <v>4042</v>
      </c>
      <c r="D1201" s="64" t="s">
        <v>4043</v>
      </c>
      <c r="E1201" s="64" t="s">
        <v>4044</v>
      </c>
      <c r="F1201" s="64" t="s">
        <v>4045</v>
      </c>
      <c r="G1201" s="64" t="s">
        <v>4046</v>
      </c>
      <c r="H1201" s="64" t="s">
        <v>4047</v>
      </c>
      <c r="I1201" s="104" t="s">
        <v>4048</v>
      </c>
      <c r="J1201" s="64">
        <f>28+26</f>
        <v>54</v>
      </c>
      <c r="K1201" s="64">
        <v>1</v>
      </c>
      <c r="L1201" s="18">
        <v>3</v>
      </c>
      <c r="M1201" s="92">
        <f t="shared" si="28"/>
        <v>58</v>
      </c>
      <c r="N1201" s="18" t="s">
        <v>4025</v>
      </c>
    </row>
    <row r="1202" ht="45" hidden="1" spans="1:14">
      <c r="A1202" s="17">
        <v>529</v>
      </c>
      <c r="B1202" s="18" t="s">
        <v>76</v>
      </c>
      <c r="C1202" s="63" t="s">
        <v>4049</v>
      </c>
      <c r="D1202" s="64" t="s">
        <v>4050</v>
      </c>
      <c r="E1202" s="64" t="s">
        <v>4051</v>
      </c>
      <c r="F1202" s="64" t="s">
        <v>518</v>
      </c>
      <c r="G1202" s="64">
        <v>2020.6</v>
      </c>
      <c r="H1202" s="778" t="s">
        <v>4052</v>
      </c>
      <c r="I1202" s="104" t="s">
        <v>4053</v>
      </c>
      <c r="J1202" s="64">
        <f>29+28</f>
        <v>57</v>
      </c>
      <c r="K1202" s="64">
        <v>1</v>
      </c>
      <c r="L1202" s="18">
        <v>3</v>
      </c>
      <c r="M1202" s="92">
        <f t="shared" si="28"/>
        <v>61</v>
      </c>
      <c r="N1202" s="18" t="s">
        <v>4025</v>
      </c>
    </row>
    <row r="1203" ht="45" hidden="1" spans="1:14">
      <c r="A1203" s="17">
        <v>496</v>
      </c>
      <c r="B1203" s="18" t="s">
        <v>76</v>
      </c>
      <c r="C1203" s="63" t="s">
        <v>4054</v>
      </c>
      <c r="D1203" s="64" t="s">
        <v>4055</v>
      </c>
      <c r="E1203" s="64" t="s">
        <v>4056</v>
      </c>
      <c r="F1203" s="64" t="s">
        <v>4057</v>
      </c>
      <c r="G1203" s="64">
        <v>2017.12</v>
      </c>
      <c r="H1203" s="778" t="s">
        <v>4058</v>
      </c>
      <c r="I1203" s="104" t="s">
        <v>4053</v>
      </c>
      <c r="J1203" s="64">
        <f>29+28</f>
        <v>57</v>
      </c>
      <c r="K1203" s="64">
        <v>1</v>
      </c>
      <c r="L1203" s="18">
        <v>3</v>
      </c>
      <c r="M1203" s="92">
        <f t="shared" si="28"/>
        <v>61</v>
      </c>
      <c r="N1203" s="18" t="s">
        <v>4025</v>
      </c>
    </row>
    <row r="1204" s="3" customFormat="1" ht="22.5" hidden="1" spans="1:14">
      <c r="A1204" s="612"/>
      <c r="B1204" s="88" t="s">
        <v>44</v>
      </c>
      <c r="C1204" s="639" t="s">
        <v>4059</v>
      </c>
      <c r="D1204" s="571" t="s">
        <v>4060</v>
      </c>
      <c r="E1204" s="571" t="s">
        <v>4061</v>
      </c>
      <c r="F1204" s="571" t="s">
        <v>243</v>
      </c>
      <c r="G1204" s="640" t="s">
        <v>4062</v>
      </c>
      <c r="H1204" s="780" t="s">
        <v>4063</v>
      </c>
      <c r="I1204" s="571" t="s">
        <v>4064</v>
      </c>
      <c r="J1204" s="571">
        <v>35</v>
      </c>
      <c r="K1204" s="571">
        <v>1</v>
      </c>
      <c r="L1204" s="88">
        <v>3</v>
      </c>
      <c r="M1204" s="88">
        <f t="shared" si="28"/>
        <v>39</v>
      </c>
      <c r="N1204" s="88" t="s">
        <v>4025</v>
      </c>
    </row>
    <row r="1205" ht="33.75" hidden="1" spans="1:14">
      <c r="A1205" s="17">
        <v>569</v>
      </c>
      <c r="B1205" s="18" t="s">
        <v>309</v>
      </c>
      <c r="C1205" s="63" t="s">
        <v>4065</v>
      </c>
      <c r="D1205" s="64" t="s">
        <v>4066</v>
      </c>
      <c r="E1205" s="64" t="s">
        <v>3540</v>
      </c>
      <c r="F1205" s="64" t="s">
        <v>2324</v>
      </c>
      <c r="G1205" s="64">
        <v>2020.2</v>
      </c>
      <c r="H1205" s="64" t="s">
        <v>4067</v>
      </c>
      <c r="I1205" s="104" t="s">
        <v>4068</v>
      </c>
      <c r="J1205" s="64">
        <v>23</v>
      </c>
      <c r="K1205" s="64">
        <v>1</v>
      </c>
      <c r="L1205" s="18">
        <v>2</v>
      </c>
      <c r="M1205" s="92">
        <f t="shared" si="28"/>
        <v>26</v>
      </c>
      <c r="N1205" s="18" t="s">
        <v>4025</v>
      </c>
    </row>
    <row r="1206" s="1" customFormat="1" ht="22.5" hidden="1" spans="1:14">
      <c r="A1206" s="45">
        <v>526</v>
      </c>
      <c r="B1206" s="46" t="s">
        <v>76</v>
      </c>
      <c r="C1206" s="63" t="s">
        <v>4069</v>
      </c>
      <c r="D1206" s="64" t="s">
        <v>1749</v>
      </c>
      <c r="E1206" s="64" t="s">
        <v>4070</v>
      </c>
      <c r="F1206" s="64" t="s">
        <v>129</v>
      </c>
      <c r="G1206" s="66" t="s">
        <v>2232</v>
      </c>
      <c r="H1206" s="778" t="s">
        <v>4071</v>
      </c>
      <c r="I1206" s="104" t="s">
        <v>4064</v>
      </c>
      <c r="J1206" s="64">
        <v>35</v>
      </c>
      <c r="K1206" s="64">
        <v>1</v>
      </c>
      <c r="L1206" s="46">
        <v>3</v>
      </c>
      <c r="M1206" s="100">
        <f t="shared" si="28"/>
        <v>39</v>
      </c>
      <c r="N1206" s="46" t="s">
        <v>4025</v>
      </c>
    </row>
    <row r="1207" ht="22.5" hidden="1" spans="1:14">
      <c r="A1207" s="17">
        <v>548</v>
      </c>
      <c r="B1207" s="18" t="s">
        <v>44</v>
      </c>
      <c r="C1207" s="63" t="s">
        <v>4072</v>
      </c>
      <c r="D1207" s="64" t="s">
        <v>4073</v>
      </c>
      <c r="E1207" s="64" t="s">
        <v>777</v>
      </c>
      <c r="F1207" s="64" t="s">
        <v>306</v>
      </c>
      <c r="G1207" s="64">
        <v>2019.6</v>
      </c>
      <c r="H1207" s="778" t="s">
        <v>779</v>
      </c>
      <c r="I1207" s="104" t="s">
        <v>4074</v>
      </c>
      <c r="J1207" s="64">
        <v>26</v>
      </c>
      <c r="K1207" s="64">
        <v>1</v>
      </c>
      <c r="L1207" s="18">
        <v>3</v>
      </c>
      <c r="M1207" s="92">
        <f t="shared" si="28"/>
        <v>30</v>
      </c>
      <c r="N1207" s="18" t="s">
        <v>4025</v>
      </c>
    </row>
    <row r="1208" ht="22.5" hidden="1" spans="1:14">
      <c r="A1208" s="17">
        <v>487</v>
      </c>
      <c r="B1208" s="18" t="s">
        <v>76</v>
      </c>
      <c r="C1208" s="63" t="s">
        <v>4075</v>
      </c>
      <c r="D1208" s="64" t="s">
        <v>4076</v>
      </c>
      <c r="E1208" s="64" t="s">
        <v>4077</v>
      </c>
      <c r="F1208" s="64" t="s">
        <v>129</v>
      </c>
      <c r="G1208" s="64" t="s">
        <v>3116</v>
      </c>
      <c r="H1208" s="778" t="s">
        <v>4078</v>
      </c>
      <c r="I1208" s="104" t="s">
        <v>4079</v>
      </c>
      <c r="J1208" s="64">
        <v>28</v>
      </c>
      <c r="K1208" s="64">
        <v>1</v>
      </c>
      <c r="L1208" s="18">
        <v>3</v>
      </c>
      <c r="M1208" s="92">
        <f t="shared" si="28"/>
        <v>32</v>
      </c>
      <c r="N1208" s="18" t="s">
        <v>4025</v>
      </c>
    </row>
    <row r="1209" ht="22.5" hidden="1" spans="1:14">
      <c r="A1209" s="17">
        <v>560</v>
      </c>
      <c r="B1209" s="18" t="s">
        <v>68</v>
      </c>
      <c r="C1209" s="63" t="s">
        <v>2724</v>
      </c>
      <c r="D1209" s="64" t="s">
        <v>4080</v>
      </c>
      <c r="E1209" s="64" t="s">
        <v>2301</v>
      </c>
      <c r="F1209" s="64" t="s">
        <v>175</v>
      </c>
      <c r="G1209" s="64">
        <v>2017.8</v>
      </c>
      <c r="H1209" s="778" t="s">
        <v>4081</v>
      </c>
      <c r="I1209" s="104" t="s">
        <v>4082</v>
      </c>
      <c r="J1209" s="64">
        <f>41+39+37</f>
        <v>117</v>
      </c>
      <c r="K1209" s="64">
        <v>1</v>
      </c>
      <c r="L1209" s="18">
        <v>3</v>
      </c>
      <c r="M1209" s="92">
        <f t="shared" si="28"/>
        <v>121</v>
      </c>
      <c r="N1209" s="18" t="s">
        <v>4025</v>
      </c>
    </row>
    <row r="1210" ht="22.5" hidden="1" spans="1:14">
      <c r="A1210" s="17">
        <v>538</v>
      </c>
      <c r="B1210" s="18" t="s">
        <v>76</v>
      </c>
      <c r="C1210" s="63" t="s">
        <v>4083</v>
      </c>
      <c r="D1210" s="64" t="s">
        <v>4084</v>
      </c>
      <c r="E1210" s="64" t="s">
        <v>4085</v>
      </c>
      <c r="F1210" s="64" t="s">
        <v>129</v>
      </c>
      <c r="G1210" s="64" t="s">
        <v>4086</v>
      </c>
      <c r="H1210" s="641">
        <v>9787302460794</v>
      </c>
      <c r="I1210" s="106" t="s">
        <v>4030</v>
      </c>
      <c r="J1210" s="64">
        <v>27</v>
      </c>
      <c r="K1210" s="64">
        <v>1</v>
      </c>
      <c r="L1210" s="18">
        <v>3</v>
      </c>
      <c r="M1210" s="92">
        <f t="shared" si="28"/>
        <v>31</v>
      </c>
      <c r="N1210" s="18" t="s">
        <v>4025</v>
      </c>
    </row>
    <row r="1211" ht="22.5" hidden="1" spans="1:14">
      <c r="A1211" s="17">
        <v>505</v>
      </c>
      <c r="B1211" s="18" t="s">
        <v>76</v>
      </c>
      <c r="C1211" s="642" t="s">
        <v>4087</v>
      </c>
      <c r="D1211" s="64" t="s">
        <v>4088</v>
      </c>
      <c r="E1211" s="64" t="s">
        <v>4089</v>
      </c>
      <c r="F1211" s="64" t="s">
        <v>129</v>
      </c>
      <c r="G1211" s="64">
        <v>2020.6</v>
      </c>
      <c r="H1211" s="641" t="s">
        <v>4090</v>
      </c>
      <c r="I1211" s="106" t="s">
        <v>4091</v>
      </c>
      <c r="J1211" s="64">
        <v>25</v>
      </c>
      <c r="K1211" s="64">
        <v>1</v>
      </c>
      <c r="L1211" s="18">
        <v>2</v>
      </c>
      <c r="M1211" s="92">
        <f t="shared" si="28"/>
        <v>28</v>
      </c>
      <c r="N1211" s="18" t="s">
        <v>4025</v>
      </c>
    </row>
    <row r="1212" ht="22.5" hidden="1" spans="1:15">
      <c r="A1212" s="17"/>
      <c r="B1212" s="18" t="s">
        <v>68</v>
      </c>
      <c r="C1212" s="643" t="s">
        <v>4092</v>
      </c>
      <c r="D1212" s="64" t="s">
        <v>4093</v>
      </c>
      <c r="E1212" s="64" t="s">
        <v>4094</v>
      </c>
      <c r="F1212" s="64" t="s">
        <v>161</v>
      </c>
      <c r="G1212" s="64">
        <v>2016</v>
      </c>
      <c r="H1212" s="778" t="s">
        <v>4095</v>
      </c>
      <c r="I1212" s="106" t="s">
        <v>4091</v>
      </c>
      <c r="J1212" s="64">
        <v>25</v>
      </c>
      <c r="K1212" s="64">
        <v>1</v>
      </c>
      <c r="L1212" s="18">
        <v>2</v>
      </c>
      <c r="M1212" s="18">
        <f t="shared" si="28"/>
        <v>28</v>
      </c>
      <c r="N1212" s="18" t="s">
        <v>4025</v>
      </c>
      <c r="O1212" s="1" t="s">
        <v>114</v>
      </c>
    </row>
    <row r="1213" ht="56.25" hidden="1" spans="1:14">
      <c r="A1213" s="17">
        <v>545</v>
      </c>
      <c r="B1213" s="18" t="s">
        <v>44</v>
      </c>
      <c r="C1213" s="63" t="s">
        <v>4096</v>
      </c>
      <c r="D1213" s="64" t="s">
        <v>4097</v>
      </c>
      <c r="E1213" s="64" t="s">
        <v>4098</v>
      </c>
      <c r="F1213" s="64" t="s">
        <v>161</v>
      </c>
      <c r="G1213" s="64" t="s">
        <v>4099</v>
      </c>
      <c r="H1213" s="778" t="s">
        <v>4100</v>
      </c>
      <c r="I1213" s="104" t="s">
        <v>4101</v>
      </c>
      <c r="J1213" s="64">
        <f>33+27+26</f>
        <v>86</v>
      </c>
      <c r="K1213" s="64">
        <v>1</v>
      </c>
      <c r="L1213" s="18">
        <v>4</v>
      </c>
      <c r="M1213" s="92">
        <f t="shared" si="28"/>
        <v>91</v>
      </c>
      <c r="N1213" s="18" t="s">
        <v>4025</v>
      </c>
    </row>
    <row r="1214" ht="33.75" hidden="1" spans="1:14">
      <c r="A1214" s="17">
        <v>513</v>
      </c>
      <c r="B1214" s="18" t="s">
        <v>76</v>
      </c>
      <c r="C1214" s="63" t="s">
        <v>4102</v>
      </c>
      <c r="D1214" s="64" t="s">
        <v>4102</v>
      </c>
      <c r="E1214" s="64" t="s">
        <v>4103</v>
      </c>
      <c r="F1214" s="64" t="s">
        <v>129</v>
      </c>
      <c r="G1214" s="64">
        <v>2019.1</v>
      </c>
      <c r="H1214" s="778" t="s">
        <v>4104</v>
      </c>
      <c r="I1214" s="104" t="s">
        <v>4105</v>
      </c>
      <c r="J1214" s="64">
        <f>25+29+18</f>
        <v>72</v>
      </c>
      <c r="K1214" s="64">
        <v>2</v>
      </c>
      <c r="L1214" s="18">
        <v>3</v>
      </c>
      <c r="M1214" s="92">
        <f t="shared" si="28"/>
        <v>77</v>
      </c>
      <c r="N1214" s="18" t="s">
        <v>4025</v>
      </c>
    </row>
    <row r="1215" ht="22.5" hidden="1" spans="1:14">
      <c r="A1215" s="17">
        <v>477</v>
      </c>
      <c r="B1215" s="18" t="s">
        <v>76</v>
      </c>
      <c r="C1215" s="63" t="s">
        <v>4106</v>
      </c>
      <c r="D1215" s="81" t="s">
        <v>4107</v>
      </c>
      <c r="E1215" s="81" t="s">
        <v>4108</v>
      </c>
      <c r="F1215" s="81" t="s">
        <v>63</v>
      </c>
      <c r="G1215" s="64" t="s">
        <v>4109</v>
      </c>
      <c r="H1215" s="790" t="s">
        <v>4110</v>
      </c>
      <c r="I1215" s="106" t="s">
        <v>4111</v>
      </c>
      <c r="J1215" s="64">
        <v>18</v>
      </c>
      <c r="K1215" s="64">
        <v>1</v>
      </c>
      <c r="L1215" s="18">
        <v>2</v>
      </c>
      <c r="M1215" s="92">
        <f t="shared" si="28"/>
        <v>21</v>
      </c>
      <c r="N1215" s="18" t="s">
        <v>4025</v>
      </c>
    </row>
    <row r="1216" s="6" customFormat="1" ht="24" hidden="1" spans="1:14">
      <c r="A1216" s="384"/>
      <c r="B1216" s="92"/>
      <c r="C1216" s="536" t="s">
        <v>1774</v>
      </c>
      <c r="D1216" s="644" t="s">
        <v>1775</v>
      </c>
      <c r="E1216" s="645" t="s">
        <v>1776</v>
      </c>
      <c r="F1216" s="646" t="s">
        <v>129</v>
      </c>
      <c r="G1216" s="647" t="s">
        <v>1777</v>
      </c>
      <c r="H1216" s="645" t="s">
        <v>1778</v>
      </c>
      <c r="I1216" s="651" t="s">
        <v>4112</v>
      </c>
      <c r="J1216" s="73"/>
      <c r="K1216" s="73"/>
      <c r="L1216" s="92"/>
      <c r="M1216" s="92"/>
      <c r="N1216" s="92" t="s">
        <v>4025</v>
      </c>
    </row>
    <row r="1217" ht="33.75" hidden="1" spans="1:14">
      <c r="A1217" s="17"/>
      <c r="B1217" s="18" t="s">
        <v>76</v>
      </c>
      <c r="C1217" s="63" t="s">
        <v>1780</v>
      </c>
      <c r="D1217" s="81" t="s">
        <v>4113</v>
      </c>
      <c r="E1217" s="81" t="s">
        <v>4114</v>
      </c>
      <c r="F1217" s="81" t="s">
        <v>4057</v>
      </c>
      <c r="G1217" s="64" t="s">
        <v>4115</v>
      </c>
      <c r="H1217" s="652">
        <v>9787515325798</v>
      </c>
      <c r="I1217" s="106" t="s">
        <v>4116</v>
      </c>
      <c r="J1217" s="64">
        <v>22</v>
      </c>
      <c r="K1217" s="64">
        <v>1</v>
      </c>
      <c r="L1217" s="18">
        <v>2</v>
      </c>
      <c r="M1217" s="18">
        <f t="shared" si="28"/>
        <v>25</v>
      </c>
      <c r="N1217" s="18" t="s">
        <v>4025</v>
      </c>
    </row>
    <row r="1218" ht="22.5" hidden="1" spans="1:14">
      <c r="A1218" s="17">
        <v>516</v>
      </c>
      <c r="B1218" s="18" t="s">
        <v>76</v>
      </c>
      <c r="C1218" s="63" t="s">
        <v>4117</v>
      </c>
      <c r="D1218" s="81" t="s">
        <v>4118</v>
      </c>
      <c r="E1218" s="81" t="s">
        <v>4119</v>
      </c>
      <c r="F1218" s="81" t="s">
        <v>4120</v>
      </c>
      <c r="G1218" s="64" t="s">
        <v>4121</v>
      </c>
      <c r="H1218" s="652">
        <v>9787113219710</v>
      </c>
      <c r="I1218" s="106" t="s">
        <v>4116</v>
      </c>
      <c r="J1218" s="64">
        <v>22</v>
      </c>
      <c r="K1218" s="64">
        <v>1</v>
      </c>
      <c r="L1218" s="18">
        <v>2</v>
      </c>
      <c r="M1218" s="92">
        <f t="shared" si="28"/>
        <v>25</v>
      </c>
      <c r="N1218" s="18" t="s">
        <v>4025</v>
      </c>
    </row>
    <row r="1219" s="6" customFormat="1" ht="22.5" hidden="1" spans="1:14">
      <c r="A1219" s="384"/>
      <c r="B1219" s="92"/>
      <c r="C1219" s="653" t="s">
        <v>1791</v>
      </c>
      <c r="D1219" s="651" t="s">
        <v>1792</v>
      </c>
      <c r="E1219" s="73" t="s">
        <v>1793</v>
      </c>
      <c r="F1219" s="73" t="s">
        <v>223</v>
      </c>
      <c r="G1219" s="73"/>
      <c r="H1219" s="73" t="s">
        <v>2477</v>
      </c>
      <c r="I1219" s="651" t="s">
        <v>4112</v>
      </c>
      <c r="J1219" s="73"/>
      <c r="K1219" s="73"/>
      <c r="L1219" s="92"/>
      <c r="M1219" s="92"/>
      <c r="N1219" s="92" t="s">
        <v>4025</v>
      </c>
    </row>
    <row r="1220" hidden="1" spans="1:14">
      <c r="A1220" s="17">
        <v>540</v>
      </c>
      <c r="B1220" s="18" t="s">
        <v>76</v>
      </c>
      <c r="C1220" s="642" t="s">
        <v>4122</v>
      </c>
      <c r="D1220" s="81" t="s">
        <v>4122</v>
      </c>
      <c r="E1220" s="81" t="s">
        <v>1782</v>
      </c>
      <c r="F1220" s="81" t="s">
        <v>129</v>
      </c>
      <c r="G1220" s="64" t="s">
        <v>4123</v>
      </c>
      <c r="H1220" s="791" t="s">
        <v>4124</v>
      </c>
      <c r="I1220" s="106" t="s">
        <v>4125</v>
      </c>
      <c r="J1220" s="64">
        <v>30</v>
      </c>
      <c r="K1220" s="64">
        <v>1</v>
      </c>
      <c r="L1220" s="18">
        <v>3</v>
      </c>
      <c r="M1220" s="92">
        <f t="shared" si="28"/>
        <v>34</v>
      </c>
      <c r="N1220" s="18" t="s">
        <v>4025</v>
      </c>
    </row>
    <row r="1221" ht="22.5" hidden="1" spans="1:14">
      <c r="A1221" s="17">
        <v>543</v>
      </c>
      <c r="B1221" s="18" t="s">
        <v>76</v>
      </c>
      <c r="C1221" s="642" t="s">
        <v>4126</v>
      </c>
      <c r="D1221" s="654" t="s">
        <v>4127</v>
      </c>
      <c r="E1221" s="654" t="s">
        <v>4128</v>
      </c>
      <c r="F1221" s="654" t="s">
        <v>129</v>
      </c>
      <c r="G1221" s="64" t="s">
        <v>4123</v>
      </c>
      <c r="H1221" s="654">
        <v>9787302486466</v>
      </c>
      <c r="I1221" s="659" t="s">
        <v>4116</v>
      </c>
      <c r="J1221" s="654">
        <v>22</v>
      </c>
      <c r="K1221" s="64">
        <v>1</v>
      </c>
      <c r="L1221" s="18">
        <v>2</v>
      </c>
      <c r="M1221" s="92">
        <f t="shared" si="28"/>
        <v>25</v>
      </c>
      <c r="N1221" s="18" t="s">
        <v>4025</v>
      </c>
    </row>
    <row r="1222" ht="22.5" hidden="1" spans="1:14">
      <c r="A1222" s="17">
        <v>570</v>
      </c>
      <c r="B1222" s="18" t="s">
        <v>76</v>
      </c>
      <c r="C1222" s="642" t="s">
        <v>4129</v>
      </c>
      <c r="D1222" s="81" t="s">
        <v>4130</v>
      </c>
      <c r="E1222" s="81" t="s">
        <v>4131</v>
      </c>
      <c r="F1222" s="81" t="s">
        <v>4132</v>
      </c>
      <c r="G1222" s="64" t="s">
        <v>4133</v>
      </c>
      <c r="H1222" s="791" t="s">
        <v>4134</v>
      </c>
      <c r="I1222" s="106" t="s">
        <v>4074</v>
      </c>
      <c r="J1222" s="64">
        <v>26</v>
      </c>
      <c r="K1222" s="64">
        <v>1</v>
      </c>
      <c r="L1222" s="18">
        <v>3</v>
      </c>
      <c r="M1222" s="92">
        <f t="shared" si="28"/>
        <v>30</v>
      </c>
      <c r="N1222" s="18" t="s">
        <v>4025</v>
      </c>
    </row>
    <row r="1223" ht="22.5" hidden="1" spans="1:14">
      <c r="A1223" s="17">
        <v>547</v>
      </c>
      <c r="B1223" s="18" t="s">
        <v>44</v>
      </c>
      <c r="C1223" s="642" t="s">
        <v>4135</v>
      </c>
      <c r="D1223" s="81" t="s">
        <v>4136</v>
      </c>
      <c r="E1223" s="81" t="s">
        <v>4137</v>
      </c>
      <c r="F1223" s="81" t="s">
        <v>161</v>
      </c>
      <c r="G1223" s="64" t="s">
        <v>4138</v>
      </c>
      <c r="H1223" s="791" t="s">
        <v>4139</v>
      </c>
      <c r="I1223" s="106" t="s">
        <v>4140</v>
      </c>
      <c r="J1223" s="64">
        <f>35+31</f>
        <v>66</v>
      </c>
      <c r="K1223" s="64">
        <v>1</v>
      </c>
      <c r="L1223" s="18">
        <v>3</v>
      </c>
      <c r="M1223" s="92">
        <f t="shared" si="28"/>
        <v>70</v>
      </c>
      <c r="N1223" s="18" t="s">
        <v>4025</v>
      </c>
    </row>
    <row r="1224" s="4" customFormat="1" hidden="1" spans="1:14">
      <c r="A1224" s="62"/>
      <c r="B1224" s="103"/>
      <c r="C1224" s="655" t="s">
        <v>4141</v>
      </c>
      <c r="D1224" s="656" t="s">
        <v>4142</v>
      </c>
      <c r="E1224" s="84"/>
      <c r="F1224" s="84"/>
      <c r="G1224" s="84"/>
      <c r="H1224" s="84"/>
      <c r="I1224" s="656" t="s">
        <v>4143</v>
      </c>
      <c r="J1224" s="84"/>
      <c r="K1224" s="84"/>
      <c r="L1224" s="103"/>
      <c r="M1224" s="103"/>
      <c r="N1224" s="103" t="s">
        <v>4025</v>
      </c>
    </row>
    <row r="1225" s="6" customFormat="1" hidden="1" spans="1:14">
      <c r="A1225" s="384"/>
      <c r="B1225" s="92"/>
      <c r="C1225" s="653" t="s">
        <v>134</v>
      </c>
      <c r="D1225" s="651" t="s">
        <v>1832</v>
      </c>
      <c r="E1225" s="651" t="s">
        <v>1746</v>
      </c>
      <c r="F1225" s="651" t="s">
        <v>223</v>
      </c>
      <c r="G1225" s="73"/>
      <c r="H1225" s="657" t="s">
        <v>4144</v>
      </c>
      <c r="I1225" s="651" t="s">
        <v>4112</v>
      </c>
      <c r="J1225" s="73"/>
      <c r="K1225" s="73"/>
      <c r="L1225" s="92"/>
      <c r="M1225" s="92"/>
      <c r="N1225" s="92" t="s">
        <v>4025</v>
      </c>
    </row>
    <row r="1226" ht="22.5" hidden="1" spans="1:14">
      <c r="A1226" s="17">
        <v>539</v>
      </c>
      <c r="B1226" s="18" t="s">
        <v>76</v>
      </c>
      <c r="C1226" s="642" t="s">
        <v>134</v>
      </c>
      <c r="D1226" s="81" t="s">
        <v>4145</v>
      </c>
      <c r="E1226" s="81" t="s">
        <v>4146</v>
      </c>
      <c r="F1226" s="81" t="s">
        <v>4147</v>
      </c>
      <c r="G1226" s="64">
        <v>2019.1</v>
      </c>
      <c r="H1226" s="791" t="s">
        <v>4148</v>
      </c>
      <c r="I1226" s="106" t="s">
        <v>4149</v>
      </c>
      <c r="J1226" s="64">
        <v>31</v>
      </c>
      <c r="K1226" s="64">
        <v>1</v>
      </c>
      <c r="L1226" s="18">
        <v>2</v>
      </c>
      <c r="M1226" s="92">
        <f t="shared" si="28"/>
        <v>34</v>
      </c>
      <c r="N1226" s="18" t="s">
        <v>4025</v>
      </c>
    </row>
    <row r="1227" ht="67.5" hidden="1" spans="1:15">
      <c r="A1227" s="17"/>
      <c r="B1227" s="18" t="s">
        <v>76</v>
      </c>
      <c r="C1227" s="642" t="s">
        <v>4150</v>
      </c>
      <c r="D1227" s="81" t="s">
        <v>4151</v>
      </c>
      <c r="E1227" s="81" t="s">
        <v>4152</v>
      </c>
      <c r="F1227" s="81" t="s">
        <v>63</v>
      </c>
      <c r="G1227" s="64">
        <v>2020.1</v>
      </c>
      <c r="H1227" s="791" t="s">
        <v>638</v>
      </c>
      <c r="I1227" s="106" t="s">
        <v>4153</v>
      </c>
      <c r="J1227" s="64">
        <f>37+36+38+35+34+34</f>
        <v>214</v>
      </c>
      <c r="K1227" s="64">
        <v>3</v>
      </c>
      <c r="L1227" s="18">
        <v>4</v>
      </c>
      <c r="M1227" s="660">
        <f t="shared" si="28"/>
        <v>221</v>
      </c>
      <c r="N1227" s="18" t="s">
        <v>4025</v>
      </c>
      <c r="O1227" t="s">
        <v>4154</v>
      </c>
    </row>
    <row r="1228" ht="67.5" hidden="1" spans="1:14">
      <c r="A1228" s="17"/>
      <c r="B1228" s="18" t="s">
        <v>76</v>
      </c>
      <c r="C1228" s="642" t="s">
        <v>4155</v>
      </c>
      <c r="D1228" s="81" t="s">
        <v>4151</v>
      </c>
      <c r="E1228" s="81" t="s">
        <v>4152</v>
      </c>
      <c r="F1228" s="81" t="s">
        <v>63</v>
      </c>
      <c r="G1228" s="64">
        <v>2020.1</v>
      </c>
      <c r="H1228" s="791" t="s">
        <v>638</v>
      </c>
      <c r="I1228" s="106" t="s">
        <v>4030</v>
      </c>
      <c r="J1228" s="64">
        <v>27</v>
      </c>
      <c r="K1228" s="64">
        <v>1</v>
      </c>
      <c r="L1228" s="18">
        <v>3</v>
      </c>
      <c r="M1228" s="92">
        <f t="shared" si="28"/>
        <v>31</v>
      </c>
      <c r="N1228" s="18" t="s">
        <v>4025</v>
      </c>
    </row>
    <row r="1229" ht="78.75" hidden="1" spans="1:14">
      <c r="A1229" s="17">
        <v>544</v>
      </c>
      <c r="B1229" s="18" t="s">
        <v>44</v>
      </c>
      <c r="C1229" s="642" t="s">
        <v>4156</v>
      </c>
      <c r="D1229" s="81" t="s">
        <v>4157</v>
      </c>
      <c r="E1229" s="81" t="s">
        <v>823</v>
      </c>
      <c r="F1229" s="81" t="s">
        <v>15</v>
      </c>
      <c r="G1229" s="64" t="s">
        <v>4158</v>
      </c>
      <c r="H1229" s="790" t="s">
        <v>4159</v>
      </c>
      <c r="I1229" s="106" t="s">
        <v>4160</v>
      </c>
      <c r="J1229" s="64">
        <f>33+33+27+31+32+26</f>
        <v>182</v>
      </c>
      <c r="K1229" s="64">
        <v>2</v>
      </c>
      <c r="L1229" s="18">
        <v>4</v>
      </c>
      <c r="M1229" s="92">
        <f t="shared" si="28"/>
        <v>188</v>
      </c>
      <c r="N1229" s="18" t="s">
        <v>4025</v>
      </c>
    </row>
    <row r="1230" s="4" customFormat="1" ht="22.5" hidden="1" spans="1:14">
      <c r="A1230" s="62"/>
      <c r="B1230" s="103"/>
      <c r="C1230" s="655" t="s">
        <v>4161</v>
      </c>
      <c r="D1230" s="656" t="s">
        <v>4142</v>
      </c>
      <c r="E1230" s="84"/>
      <c r="F1230" s="84"/>
      <c r="G1230" s="84"/>
      <c r="H1230" s="84"/>
      <c r="I1230" s="656" t="s">
        <v>4162</v>
      </c>
      <c r="J1230" s="84"/>
      <c r="K1230" s="84"/>
      <c r="L1230" s="103"/>
      <c r="M1230" s="103">
        <f t="shared" ref="M1230:M1261" si="29">L1230+K1230+J1230</f>
        <v>0</v>
      </c>
      <c r="N1230" s="103" t="s">
        <v>4025</v>
      </c>
    </row>
    <row r="1231" ht="33.75" hidden="1" spans="1:14">
      <c r="A1231" s="17"/>
      <c r="B1231" s="18" t="s">
        <v>76</v>
      </c>
      <c r="C1231" s="642" t="s">
        <v>4161</v>
      </c>
      <c r="D1231" s="81" t="s">
        <v>4163</v>
      </c>
      <c r="E1231" s="81" t="s">
        <v>4164</v>
      </c>
      <c r="F1231" s="81" t="s">
        <v>4165</v>
      </c>
      <c r="G1231" s="64">
        <v>2015.2</v>
      </c>
      <c r="H1231" s="790" t="s">
        <v>4166</v>
      </c>
      <c r="I1231" s="106" t="s">
        <v>4167</v>
      </c>
      <c r="J1231" s="64">
        <f>29+28+22+25</f>
        <v>104</v>
      </c>
      <c r="K1231" s="64">
        <v>3</v>
      </c>
      <c r="L1231" s="18">
        <v>3</v>
      </c>
      <c r="M1231" s="18">
        <f t="shared" si="29"/>
        <v>110</v>
      </c>
      <c r="N1231" s="18" t="s">
        <v>4025</v>
      </c>
    </row>
    <row r="1232" ht="22.5" hidden="1" spans="1:14">
      <c r="A1232" s="17">
        <v>554</v>
      </c>
      <c r="B1232" s="18" t="s">
        <v>44</v>
      </c>
      <c r="C1232" s="642" t="s">
        <v>287</v>
      </c>
      <c r="D1232" s="81" t="s">
        <v>287</v>
      </c>
      <c r="E1232" s="81" t="s">
        <v>4168</v>
      </c>
      <c r="F1232" s="81" t="s">
        <v>15</v>
      </c>
      <c r="G1232" s="64">
        <v>2018.8</v>
      </c>
      <c r="H1232" s="790" t="s">
        <v>4169</v>
      </c>
      <c r="I1232" s="106" t="s">
        <v>4170</v>
      </c>
      <c r="J1232" s="64">
        <v>33</v>
      </c>
      <c r="K1232" s="64">
        <v>1</v>
      </c>
      <c r="L1232" s="18">
        <v>3</v>
      </c>
      <c r="M1232" s="92">
        <f t="shared" si="29"/>
        <v>37</v>
      </c>
      <c r="N1232" s="18" t="s">
        <v>4025</v>
      </c>
    </row>
    <row r="1233" ht="22.5" hidden="1" spans="1:14">
      <c r="A1233" s="17">
        <v>486</v>
      </c>
      <c r="B1233" s="18" t="s">
        <v>76</v>
      </c>
      <c r="C1233" s="63" t="s">
        <v>4171</v>
      </c>
      <c r="D1233" s="654" t="s">
        <v>1175</v>
      </c>
      <c r="E1233" s="81" t="s">
        <v>4172</v>
      </c>
      <c r="F1233" s="81" t="s">
        <v>129</v>
      </c>
      <c r="G1233" s="64" t="s">
        <v>4173</v>
      </c>
      <c r="H1233" s="778" t="s">
        <v>4174</v>
      </c>
      <c r="I1233" s="106" t="s">
        <v>4175</v>
      </c>
      <c r="J1233" s="81">
        <v>28</v>
      </c>
      <c r="K1233" s="64">
        <v>1</v>
      </c>
      <c r="L1233" s="18">
        <v>3</v>
      </c>
      <c r="M1233" s="92">
        <f t="shared" si="29"/>
        <v>32</v>
      </c>
      <c r="N1233" s="18" t="s">
        <v>4025</v>
      </c>
    </row>
    <row r="1234" s="1" customFormat="1" ht="22.5" hidden="1" spans="1:14">
      <c r="A1234" s="45"/>
      <c r="B1234" s="46" t="s">
        <v>76</v>
      </c>
      <c r="C1234" s="63" t="s">
        <v>4176</v>
      </c>
      <c r="D1234" s="64" t="s">
        <v>4177</v>
      </c>
      <c r="E1234" s="654" t="s">
        <v>4178</v>
      </c>
      <c r="F1234" s="81" t="s">
        <v>129</v>
      </c>
      <c r="G1234" s="64">
        <v>2016.1</v>
      </c>
      <c r="H1234" s="790" t="s">
        <v>4179</v>
      </c>
      <c r="I1234" s="104" t="s">
        <v>4180</v>
      </c>
      <c r="J1234" s="81">
        <f>25+29</f>
        <v>54</v>
      </c>
      <c r="K1234" s="81">
        <v>1</v>
      </c>
      <c r="L1234" s="46">
        <v>3</v>
      </c>
      <c r="M1234" s="46">
        <f t="shared" si="29"/>
        <v>58</v>
      </c>
      <c r="N1234" s="46" t="s">
        <v>4025</v>
      </c>
    </row>
    <row r="1235" s="4" customFormat="1" hidden="1" spans="1:14">
      <c r="A1235" s="62"/>
      <c r="B1235" s="103"/>
      <c r="C1235" s="538" t="s">
        <v>4181</v>
      </c>
      <c r="D1235" s="84"/>
      <c r="E1235" s="84"/>
      <c r="F1235" s="84"/>
      <c r="G1235" s="84"/>
      <c r="H1235" s="84"/>
      <c r="I1235" s="84"/>
      <c r="J1235" s="84"/>
      <c r="K1235" s="84"/>
      <c r="L1235" s="103"/>
      <c r="M1235" s="103">
        <f t="shared" si="29"/>
        <v>0</v>
      </c>
      <c r="N1235" s="103" t="s">
        <v>4025</v>
      </c>
    </row>
    <row r="1236" s="4" customFormat="1" hidden="1" spans="1:14">
      <c r="A1236" s="62"/>
      <c r="B1236" s="103"/>
      <c r="C1236" s="538" t="s">
        <v>4182</v>
      </c>
      <c r="D1236" s="84"/>
      <c r="E1236" s="84"/>
      <c r="F1236" s="84"/>
      <c r="G1236" s="84"/>
      <c r="H1236" s="84"/>
      <c r="I1236" s="84"/>
      <c r="J1236" s="84"/>
      <c r="K1236" s="84"/>
      <c r="L1236" s="103"/>
      <c r="M1236" s="103">
        <f t="shared" si="29"/>
        <v>0</v>
      </c>
      <c r="N1236" s="103" t="s">
        <v>4025</v>
      </c>
    </row>
    <row r="1237" ht="22.5" hidden="1" spans="1:14">
      <c r="A1237" s="17"/>
      <c r="B1237" s="18" t="s">
        <v>44</v>
      </c>
      <c r="C1237" s="63" t="s">
        <v>4183</v>
      </c>
      <c r="D1237" s="64" t="s">
        <v>4184</v>
      </c>
      <c r="E1237" s="64" t="s">
        <v>4185</v>
      </c>
      <c r="F1237" s="64" t="s">
        <v>704</v>
      </c>
      <c r="G1237" s="64" t="s">
        <v>4121</v>
      </c>
      <c r="H1237" s="778" t="s">
        <v>4186</v>
      </c>
      <c r="I1237" s="104" t="s">
        <v>4187</v>
      </c>
      <c r="J1237" s="64">
        <v>19</v>
      </c>
      <c r="K1237" s="64">
        <v>1</v>
      </c>
      <c r="L1237" s="18">
        <v>3</v>
      </c>
      <c r="M1237" s="18">
        <f t="shared" si="29"/>
        <v>23</v>
      </c>
      <c r="N1237" s="18" t="s">
        <v>4025</v>
      </c>
    </row>
    <row r="1238" ht="22.5" hidden="1" spans="1:14">
      <c r="A1238" s="17">
        <v>555</v>
      </c>
      <c r="B1238" s="18" t="s">
        <v>44</v>
      </c>
      <c r="C1238" s="63" t="s">
        <v>1222</v>
      </c>
      <c r="D1238" s="64" t="s">
        <v>4188</v>
      </c>
      <c r="E1238" s="64" t="s">
        <v>4189</v>
      </c>
      <c r="F1238" s="64" t="s">
        <v>275</v>
      </c>
      <c r="G1238" s="64" t="s">
        <v>4034</v>
      </c>
      <c r="H1238" s="778" t="s">
        <v>4190</v>
      </c>
      <c r="I1238" s="104" t="s">
        <v>4170</v>
      </c>
      <c r="J1238" s="64">
        <v>33</v>
      </c>
      <c r="K1238" s="64">
        <v>1</v>
      </c>
      <c r="L1238" s="18">
        <v>3</v>
      </c>
      <c r="M1238" s="92">
        <f t="shared" si="29"/>
        <v>37</v>
      </c>
      <c r="N1238" s="18" t="s">
        <v>4025</v>
      </c>
    </row>
    <row r="1239" ht="22.5" hidden="1" spans="1:14">
      <c r="A1239" s="17">
        <v>533</v>
      </c>
      <c r="B1239" s="18" t="s">
        <v>76</v>
      </c>
      <c r="C1239" s="63" t="s">
        <v>4191</v>
      </c>
      <c r="D1239" s="64" t="s">
        <v>4192</v>
      </c>
      <c r="E1239" s="64" t="s">
        <v>4193</v>
      </c>
      <c r="F1239" s="64" t="s">
        <v>63</v>
      </c>
      <c r="G1239" s="403" t="s">
        <v>4194</v>
      </c>
      <c r="H1239" s="778" t="s">
        <v>4195</v>
      </c>
      <c r="I1239" s="104" t="s">
        <v>4196</v>
      </c>
      <c r="J1239" s="64">
        <f>34+33</f>
        <v>67</v>
      </c>
      <c r="K1239" s="64">
        <v>1</v>
      </c>
      <c r="L1239" s="18">
        <v>3</v>
      </c>
      <c r="M1239" s="92">
        <f t="shared" si="29"/>
        <v>71</v>
      </c>
      <c r="N1239" s="18" t="s">
        <v>4025</v>
      </c>
    </row>
    <row r="1240" s="1" customFormat="1" ht="22.5" hidden="1" spans="1:14">
      <c r="A1240" s="45">
        <v>490</v>
      </c>
      <c r="B1240" s="46" t="s">
        <v>76</v>
      </c>
      <c r="C1240" s="63" t="s">
        <v>4197</v>
      </c>
      <c r="D1240" s="64" t="s">
        <v>4198</v>
      </c>
      <c r="E1240" s="64" t="s">
        <v>4199</v>
      </c>
      <c r="F1240" s="64" t="s">
        <v>63</v>
      </c>
      <c r="G1240" s="64"/>
      <c r="H1240" s="778" t="s">
        <v>4200</v>
      </c>
      <c r="I1240" s="104" t="s">
        <v>4091</v>
      </c>
      <c r="J1240" s="64">
        <v>25</v>
      </c>
      <c r="K1240" s="64">
        <v>1</v>
      </c>
      <c r="L1240" s="46">
        <v>3</v>
      </c>
      <c r="M1240" s="100">
        <f t="shared" si="29"/>
        <v>29</v>
      </c>
      <c r="N1240" s="46" t="s">
        <v>4025</v>
      </c>
    </row>
    <row r="1241" ht="56.25" hidden="1" spans="1:14">
      <c r="A1241" s="17">
        <v>488</v>
      </c>
      <c r="B1241" s="18" t="s">
        <v>76</v>
      </c>
      <c r="C1241" s="63" t="s">
        <v>4201</v>
      </c>
      <c r="D1241" s="64" t="s">
        <v>4202</v>
      </c>
      <c r="E1241" s="658" t="s">
        <v>4203</v>
      </c>
      <c r="F1241" s="64" t="s">
        <v>293</v>
      </c>
      <c r="G1241" s="64" t="s">
        <v>4204</v>
      </c>
      <c r="H1241" s="778" t="s">
        <v>4205</v>
      </c>
      <c r="I1241" s="104" t="s">
        <v>4206</v>
      </c>
      <c r="J1241" s="64">
        <f>34+42+35+31</f>
        <v>142</v>
      </c>
      <c r="K1241" s="64">
        <v>1</v>
      </c>
      <c r="L1241" s="18">
        <v>3</v>
      </c>
      <c r="M1241" s="92">
        <f t="shared" si="29"/>
        <v>146</v>
      </c>
      <c r="N1241" s="18" t="s">
        <v>4025</v>
      </c>
    </row>
    <row r="1242" ht="67.5" hidden="1" spans="1:14">
      <c r="A1242" s="17">
        <v>488</v>
      </c>
      <c r="B1242" s="18" t="s">
        <v>76</v>
      </c>
      <c r="C1242" s="63" t="s">
        <v>4207</v>
      </c>
      <c r="D1242" s="64" t="s">
        <v>4202</v>
      </c>
      <c r="E1242" s="64" t="s">
        <v>4203</v>
      </c>
      <c r="F1242" s="64" t="s">
        <v>293</v>
      </c>
      <c r="G1242" s="64" t="s">
        <v>4204</v>
      </c>
      <c r="H1242" s="64" t="s">
        <v>4205</v>
      </c>
      <c r="I1242" s="104" t="s">
        <v>4208</v>
      </c>
      <c r="J1242" s="64">
        <f>25+29+32+29+24+18</f>
        <v>157</v>
      </c>
      <c r="K1242" s="64">
        <v>2</v>
      </c>
      <c r="L1242" s="18">
        <v>3</v>
      </c>
      <c r="M1242" s="92">
        <f t="shared" si="29"/>
        <v>162</v>
      </c>
      <c r="N1242" s="18" t="s">
        <v>4025</v>
      </c>
    </row>
    <row r="1243" s="1" customFormat="1" ht="33.75" hidden="1" spans="1:14">
      <c r="A1243" s="45">
        <v>535</v>
      </c>
      <c r="B1243" s="46" t="s">
        <v>76</v>
      </c>
      <c r="C1243" s="63" t="s">
        <v>3823</v>
      </c>
      <c r="D1243" s="64" t="s">
        <v>4209</v>
      </c>
      <c r="E1243" s="64" t="s">
        <v>4210</v>
      </c>
      <c r="F1243" s="64" t="s">
        <v>1564</v>
      </c>
      <c r="G1243" s="64" t="s">
        <v>4211</v>
      </c>
      <c r="H1243" s="778" t="s">
        <v>4212</v>
      </c>
      <c r="I1243" s="104" t="s">
        <v>4180</v>
      </c>
      <c r="J1243" s="64">
        <f>25+29</f>
        <v>54</v>
      </c>
      <c r="K1243" s="64">
        <v>1</v>
      </c>
      <c r="L1243" s="46">
        <v>3</v>
      </c>
      <c r="M1243" s="100">
        <f t="shared" si="29"/>
        <v>58</v>
      </c>
      <c r="N1243" s="46" t="s">
        <v>4025</v>
      </c>
    </row>
    <row r="1244" ht="33.75" hidden="1" spans="1:14">
      <c r="A1244" s="17">
        <v>530</v>
      </c>
      <c r="B1244" s="18" t="s">
        <v>76</v>
      </c>
      <c r="C1244" s="63" t="s">
        <v>4213</v>
      </c>
      <c r="D1244" s="64" t="s">
        <v>4214</v>
      </c>
      <c r="E1244" s="64" t="s">
        <v>4215</v>
      </c>
      <c r="F1244" s="64" t="s">
        <v>129</v>
      </c>
      <c r="G1244" s="64" t="s">
        <v>4216</v>
      </c>
      <c r="H1244" s="778" t="s">
        <v>4217</v>
      </c>
      <c r="I1244" s="104" t="s">
        <v>4105</v>
      </c>
      <c r="J1244" s="64">
        <f>25+29+18</f>
        <v>72</v>
      </c>
      <c r="K1244" s="64">
        <v>1</v>
      </c>
      <c r="L1244" s="18">
        <v>3</v>
      </c>
      <c r="M1244" s="92">
        <f t="shared" si="29"/>
        <v>76</v>
      </c>
      <c r="N1244" s="18" t="s">
        <v>4025</v>
      </c>
    </row>
    <row r="1245" ht="22.5" hidden="1" spans="1:14">
      <c r="A1245" s="17">
        <v>479</v>
      </c>
      <c r="B1245" s="18" t="s">
        <v>76</v>
      </c>
      <c r="C1245" s="63" t="s">
        <v>4218</v>
      </c>
      <c r="D1245" s="64" t="s">
        <v>4219</v>
      </c>
      <c r="E1245" s="64" t="s">
        <v>4220</v>
      </c>
      <c r="F1245" s="64" t="s">
        <v>342</v>
      </c>
      <c r="G1245" s="64" t="s">
        <v>4221</v>
      </c>
      <c r="H1245" s="778" t="s">
        <v>4222</v>
      </c>
      <c r="I1245" s="104" t="s">
        <v>4111</v>
      </c>
      <c r="J1245" s="64">
        <v>18</v>
      </c>
      <c r="K1245" s="64">
        <v>1</v>
      </c>
      <c r="L1245" s="18">
        <v>2</v>
      </c>
      <c r="M1245" s="92">
        <f t="shared" si="29"/>
        <v>21</v>
      </c>
      <c r="N1245" s="18" t="s">
        <v>4025</v>
      </c>
    </row>
    <row r="1246" ht="101.25" hidden="1" spans="1:14">
      <c r="A1246" s="17"/>
      <c r="B1246" s="18" t="s">
        <v>76</v>
      </c>
      <c r="C1246" s="63" t="s">
        <v>4223</v>
      </c>
      <c r="D1246" s="64" t="s">
        <v>4224</v>
      </c>
      <c r="E1246" s="64" t="s">
        <v>1288</v>
      </c>
      <c r="F1246" s="64" t="s">
        <v>545</v>
      </c>
      <c r="G1246" s="64" t="s">
        <v>4225</v>
      </c>
      <c r="H1246" s="778" t="s">
        <v>1290</v>
      </c>
      <c r="I1246" s="104" t="s">
        <v>4226</v>
      </c>
      <c r="J1246" s="64">
        <f>30+35+30+30+28+23</f>
        <v>176</v>
      </c>
      <c r="K1246" s="64">
        <v>1</v>
      </c>
      <c r="L1246" s="18">
        <v>4</v>
      </c>
      <c r="M1246" s="18">
        <f t="shared" si="29"/>
        <v>181</v>
      </c>
      <c r="N1246" s="18" t="s">
        <v>4025</v>
      </c>
    </row>
    <row r="1247" ht="33.75" hidden="1" spans="1:14">
      <c r="A1247" s="17">
        <v>448</v>
      </c>
      <c r="B1247" s="18" t="s">
        <v>68</v>
      </c>
      <c r="C1247" s="63" t="s">
        <v>4227</v>
      </c>
      <c r="D1247" s="64" t="s">
        <v>3061</v>
      </c>
      <c r="E1247" s="64" t="s">
        <v>4228</v>
      </c>
      <c r="F1247" s="64" t="s">
        <v>175</v>
      </c>
      <c r="G1247" s="64" t="s">
        <v>4109</v>
      </c>
      <c r="H1247" s="64" t="s">
        <v>3063</v>
      </c>
      <c r="I1247" s="104" t="s">
        <v>4229</v>
      </c>
      <c r="J1247" s="64">
        <f>41+39+37+37+33+35</f>
        <v>222</v>
      </c>
      <c r="K1247" s="64">
        <v>1</v>
      </c>
      <c r="L1247" s="18">
        <v>4</v>
      </c>
      <c r="M1247" s="92">
        <f t="shared" si="29"/>
        <v>227</v>
      </c>
      <c r="N1247" s="18" t="s">
        <v>4025</v>
      </c>
    </row>
    <row r="1248" ht="22.5" hidden="1" spans="1:14">
      <c r="A1248" s="17">
        <v>550</v>
      </c>
      <c r="B1248" s="18" t="s">
        <v>44</v>
      </c>
      <c r="C1248" s="63" t="s">
        <v>4230</v>
      </c>
      <c r="D1248" s="64" t="s">
        <v>4231</v>
      </c>
      <c r="E1248" s="64" t="s">
        <v>4232</v>
      </c>
      <c r="F1248" s="64" t="s">
        <v>306</v>
      </c>
      <c r="G1248" s="64" t="s">
        <v>4233</v>
      </c>
      <c r="H1248" s="64" t="s">
        <v>4234</v>
      </c>
      <c r="I1248" s="104" t="s">
        <v>4235</v>
      </c>
      <c r="J1248" s="64">
        <v>26</v>
      </c>
      <c r="K1248" s="64">
        <v>1</v>
      </c>
      <c r="L1248" s="18">
        <v>3</v>
      </c>
      <c r="M1248" s="92">
        <f t="shared" si="29"/>
        <v>30</v>
      </c>
      <c r="N1248" s="18" t="s">
        <v>4025</v>
      </c>
    </row>
    <row r="1249" s="4" customFormat="1" ht="22.5" hidden="1" spans="1:14">
      <c r="A1249" s="62"/>
      <c r="B1249" s="103"/>
      <c r="C1249" s="538" t="s">
        <v>4236</v>
      </c>
      <c r="D1249" s="84"/>
      <c r="E1249" s="84"/>
      <c r="F1249" s="84"/>
      <c r="G1249" s="84"/>
      <c r="H1249" s="84"/>
      <c r="I1249" s="84" t="s">
        <v>4237</v>
      </c>
      <c r="J1249" s="84"/>
      <c r="K1249" s="84"/>
      <c r="L1249" s="103"/>
      <c r="M1249" s="103"/>
      <c r="N1249" s="103" t="s">
        <v>4025</v>
      </c>
    </row>
    <row r="1250" ht="33.75" hidden="1" spans="1:14">
      <c r="A1250" s="17">
        <v>564</v>
      </c>
      <c r="B1250" s="18" t="s">
        <v>68</v>
      </c>
      <c r="C1250" s="63" t="s">
        <v>4236</v>
      </c>
      <c r="D1250" s="64" t="s">
        <v>4238</v>
      </c>
      <c r="E1250" s="64" t="s">
        <v>4239</v>
      </c>
      <c r="F1250" s="64" t="s">
        <v>4240</v>
      </c>
      <c r="G1250" s="64" t="s">
        <v>4221</v>
      </c>
      <c r="H1250" s="778" t="s">
        <v>4241</v>
      </c>
      <c r="I1250" s="104" t="s">
        <v>4242</v>
      </c>
      <c r="J1250" s="64">
        <f>34+33+33</f>
        <v>100</v>
      </c>
      <c r="K1250" s="64">
        <v>2</v>
      </c>
      <c r="L1250" s="18">
        <v>3</v>
      </c>
      <c r="M1250" s="92">
        <f t="shared" si="29"/>
        <v>105</v>
      </c>
      <c r="N1250" s="18" t="s">
        <v>4025</v>
      </c>
    </row>
    <row r="1251" s="4" customFormat="1" ht="33.75" hidden="1" spans="1:14">
      <c r="A1251" s="62"/>
      <c r="B1251" s="103"/>
      <c r="C1251" s="538" t="s">
        <v>4236</v>
      </c>
      <c r="D1251" s="84" t="s">
        <v>4243</v>
      </c>
      <c r="E1251" s="84"/>
      <c r="F1251" s="84"/>
      <c r="G1251" s="84"/>
      <c r="H1251" s="84"/>
      <c r="I1251" s="84" t="s">
        <v>4244</v>
      </c>
      <c r="J1251" s="84"/>
      <c r="K1251" s="84"/>
      <c r="L1251" s="103"/>
      <c r="M1251" s="103"/>
      <c r="N1251" s="103" t="s">
        <v>4025</v>
      </c>
    </row>
    <row r="1252" s="3" customFormat="1" ht="22.5" hidden="1" spans="1:14">
      <c r="A1252" s="612"/>
      <c r="B1252" s="88"/>
      <c r="C1252" s="639" t="s">
        <v>4245</v>
      </c>
      <c r="D1252" s="571"/>
      <c r="E1252" s="571"/>
      <c r="F1252" s="571"/>
      <c r="G1252" s="571"/>
      <c r="H1252" s="571"/>
      <c r="I1252" s="571" t="s">
        <v>4246</v>
      </c>
      <c r="J1252" s="571">
        <v>34</v>
      </c>
      <c r="K1252" s="571">
        <v>1</v>
      </c>
      <c r="L1252" s="88">
        <v>3</v>
      </c>
      <c r="M1252" s="18">
        <f t="shared" si="29"/>
        <v>38</v>
      </c>
      <c r="N1252" s="88" t="s">
        <v>4025</v>
      </c>
    </row>
    <row r="1253" ht="56.25" hidden="1" spans="1:14">
      <c r="A1253" s="17">
        <v>536</v>
      </c>
      <c r="B1253" s="18" t="s">
        <v>76</v>
      </c>
      <c r="C1253" s="63" t="s">
        <v>4247</v>
      </c>
      <c r="D1253" s="64" t="s">
        <v>4248</v>
      </c>
      <c r="E1253" s="64" t="s">
        <v>4249</v>
      </c>
      <c r="F1253" s="64" t="s">
        <v>129</v>
      </c>
      <c r="G1253" s="64" t="s">
        <v>4158</v>
      </c>
      <c r="H1253" s="778" t="s">
        <v>4250</v>
      </c>
      <c r="I1253" s="104" t="s">
        <v>4251</v>
      </c>
      <c r="J1253" s="64">
        <f>27+31+32+26</f>
        <v>116</v>
      </c>
      <c r="K1253" s="64">
        <v>1</v>
      </c>
      <c r="L1253" s="18">
        <v>4</v>
      </c>
      <c r="M1253" s="92">
        <f t="shared" si="29"/>
        <v>121</v>
      </c>
      <c r="N1253" s="18" t="s">
        <v>4025</v>
      </c>
    </row>
    <row r="1254" ht="22.5" hidden="1" spans="1:14">
      <c r="A1254" s="17">
        <v>542</v>
      </c>
      <c r="B1254" s="18" t="s">
        <v>76</v>
      </c>
      <c r="C1254" s="63" t="s">
        <v>4252</v>
      </c>
      <c r="D1254" s="64" t="s">
        <v>4253</v>
      </c>
      <c r="E1254" s="64" t="s">
        <v>4254</v>
      </c>
      <c r="F1254" s="64" t="s">
        <v>293</v>
      </c>
      <c r="G1254" s="64" t="s">
        <v>4255</v>
      </c>
      <c r="H1254" s="778" t="s">
        <v>4256</v>
      </c>
      <c r="I1254" s="104" t="s">
        <v>4041</v>
      </c>
      <c r="J1254" s="64">
        <v>24</v>
      </c>
      <c r="K1254" s="64">
        <v>1</v>
      </c>
      <c r="L1254" s="18">
        <v>3</v>
      </c>
      <c r="M1254" s="92">
        <f t="shared" si="29"/>
        <v>28</v>
      </c>
      <c r="N1254" s="18" t="s">
        <v>4025</v>
      </c>
    </row>
    <row r="1255" ht="56.25" hidden="1" spans="1:14">
      <c r="A1255" s="17">
        <v>571</v>
      </c>
      <c r="B1255" s="18" t="s">
        <v>59</v>
      </c>
      <c r="C1255" s="63" t="s">
        <v>4257</v>
      </c>
      <c r="D1255" s="64" t="s">
        <v>4258</v>
      </c>
      <c r="E1255" s="64" t="s">
        <v>4259</v>
      </c>
      <c r="F1255" s="64" t="s">
        <v>3094</v>
      </c>
      <c r="G1255" s="64" t="s">
        <v>4260</v>
      </c>
      <c r="H1255" s="778" t="s">
        <v>4261</v>
      </c>
      <c r="I1255" s="104" t="s">
        <v>4262</v>
      </c>
      <c r="J1255" s="64">
        <v>121</v>
      </c>
      <c r="K1255" s="64">
        <v>1</v>
      </c>
      <c r="L1255" s="18">
        <v>4</v>
      </c>
      <c r="M1255" s="92">
        <f t="shared" si="29"/>
        <v>126</v>
      </c>
      <c r="N1255" s="18" t="s">
        <v>4025</v>
      </c>
    </row>
    <row r="1256" ht="22.5" hidden="1" spans="1:14">
      <c r="A1256" s="17">
        <v>551</v>
      </c>
      <c r="B1256" s="18" t="s">
        <v>44</v>
      </c>
      <c r="C1256" s="63" t="s">
        <v>4263</v>
      </c>
      <c r="D1256" s="64" t="s">
        <v>1640</v>
      </c>
      <c r="E1256" s="64" t="s">
        <v>4264</v>
      </c>
      <c r="F1256" s="64" t="s">
        <v>306</v>
      </c>
      <c r="G1256" s="64" t="s">
        <v>4265</v>
      </c>
      <c r="H1256" s="778" t="s">
        <v>4266</v>
      </c>
      <c r="I1256" s="104" t="s">
        <v>4187</v>
      </c>
      <c r="J1256" s="64">
        <v>19</v>
      </c>
      <c r="K1256" s="64">
        <v>1</v>
      </c>
      <c r="L1256" s="18">
        <v>3</v>
      </c>
      <c r="M1256" s="92">
        <f t="shared" si="29"/>
        <v>23</v>
      </c>
      <c r="N1256" s="18" t="s">
        <v>4025</v>
      </c>
    </row>
    <row r="1257" ht="22.5" hidden="1" spans="1:14">
      <c r="A1257" s="17">
        <v>537</v>
      </c>
      <c r="B1257" s="18" t="s">
        <v>76</v>
      </c>
      <c r="C1257" s="63" t="s">
        <v>1973</v>
      </c>
      <c r="D1257" s="64" t="s">
        <v>4267</v>
      </c>
      <c r="E1257" s="64" t="s">
        <v>4268</v>
      </c>
      <c r="F1257" s="64" t="s">
        <v>4269</v>
      </c>
      <c r="G1257" s="64" t="s">
        <v>4270</v>
      </c>
      <c r="H1257" s="778" t="s">
        <v>4271</v>
      </c>
      <c r="I1257" s="104" t="s">
        <v>4272</v>
      </c>
      <c r="J1257" s="64">
        <f>27+24</f>
        <v>51</v>
      </c>
      <c r="K1257" s="64">
        <v>1</v>
      </c>
      <c r="L1257" s="18">
        <v>3</v>
      </c>
      <c r="M1257" s="92">
        <f t="shared" si="29"/>
        <v>55</v>
      </c>
      <c r="N1257" s="18" t="s">
        <v>4025</v>
      </c>
    </row>
    <row r="1258" ht="33.75" hidden="1" spans="1:14">
      <c r="A1258" s="17">
        <v>531</v>
      </c>
      <c r="B1258" s="18" t="s">
        <v>76</v>
      </c>
      <c r="C1258" s="63" t="s">
        <v>4273</v>
      </c>
      <c r="D1258" s="64" t="s">
        <v>4274</v>
      </c>
      <c r="E1258" s="64" t="s">
        <v>4275</v>
      </c>
      <c r="F1258" s="64" t="s">
        <v>129</v>
      </c>
      <c r="G1258" s="64" t="s">
        <v>4276</v>
      </c>
      <c r="H1258" s="778" t="s">
        <v>4277</v>
      </c>
      <c r="I1258" s="104" t="s">
        <v>4229</v>
      </c>
      <c r="J1258" s="64">
        <f>41+39+37+37+33+35</f>
        <v>222</v>
      </c>
      <c r="K1258" s="64">
        <v>2</v>
      </c>
      <c r="L1258" s="18">
        <v>4</v>
      </c>
      <c r="M1258" s="92">
        <f t="shared" si="29"/>
        <v>228</v>
      </c>
      <c r="N1258" s="18" t="s">
        <v>4025</v>
      </c>
    </row>
    <row r="1259" s="4" customFormat="1" hidden="1" spans="1:14">
      <c r="A1259" s="62"/>
      <c r="B1259" s="103"/>
      <c r="C1259" s="538" t="s">
        <v>4278</v>
      </c>
      <c r="D1259" s="84"/>
      <c r="E1259" s="84"/>
      <c r="F1259" s="84"/>
      <c r="G1259" s="84"/>
      <c r="H1259" s="84"/>
      <c r="I1259" s="84"/>
      <c r="J1259" s="84"/>
      <c r="K1259" s="84"/>
      <c r="L1259" s="103"/>
      <c r="M1259" s="103"/>
      <c r="N1259" s="103" t="s">
        <v>4025</v>
      </c>
    </row>
    <row r="1260" s="3" customFormat="1" ht="22.5" hidden="1" spans="1:14">
      <c r="A1260" s="612"/>
      <c r="B1260" s="88"/>
      <c r="C1260" s="639" t="s">
        <v>4279</v>
      </c>
      <c r="D1260" s="571"/>
      <c r="E1260" s="571"/>
      <c r="F1260" s="571"/>
      <c r="G1260" s="571"/>
      <c r="H1260" s="571"/>
      <c r="I1260" s="571" t="s">
        <v>4246</v>
      </c>
      <c r="J1260" s="571">
        <v>34</v>
      </c>
      <c r="K1260" s="571">
        <v>1</v>
      </c>
      <c r="L1260" s="88">
        <v>3</v>
      </c>
      <c r="M1260" s="18">
        <f t="shared" si="29"/>
        <v>38</v>
      </c>
      <c r="N1260" s="88" t="s">
        <v>4025</v>
      </c>
    </row>
    <row r="1261" s="1" customFormat="1" ht="22.5" hidden="1" spans="1:14">
      <c r="A1261" s="45">
        <v>473</v>
      </c>
      <c r="B1261" s="46" t="s">
        <v>76</v>
      </c>
      <c r="C1261" s="63" t="s">
        <v>4280</v>
      </c>
      <c r="D1261" s="64" t="s">
        <v>4281</v>
      </c>
      <c r="E1261" s="64" t="s">
        <v>4282</v>
      </c>
      <c r="F1261" s="64" t="s">
        <v>63</v>
      </c>
      <c r="G1261" s="64">
        <v>2018.5</v>
      </c>
      <c r="H1261" s="778" t="s">
        <v>4283</v>
      </c>
      <c r="I1261" s="104" t="s">
        <v>4284</v>
      </c>
      <c r="J1261" s="64">
        <v>42</v>
      </c>
      <c r="K1261" s="64">
        <v>1</v>
      </c>
      <c r="L1261" s="46">
        <v>3</v>
      </c>
      <c r="M1261" s="100">
        <f t="shared" si="29"/>
        <v>46</v>
      </c>
      <c r="N1261" s="46" t="s">
        <v>4025</v>
      </c>
    </row>
    <row r="1262" ht="33.75" hidden="1" spans="1:14">
      <c r="A1262" s="17">
        <v>501</v>
      </c>
      <c r="B1262" s="18" t="s">
        <v>76</v>
      </c>
      <c r="C1262" s="63" t="s">
        <v>4285</v>
      </c>
      <c r="D1262" s="64" t="s">
        <v>4286</v>
      </c>
      <c r="E1262" s="64" t="s">
        <v>4287</v>
      </c>
      <c r="F1262" s="64" t="s">
        <v>996</v>
      </c>
      <c r="G1262" s="64" t="s">
        <v>4288</v>
      </c>
      <c r="H1262" s="778" t="s">
        <v>4289</v>
      </c>
      <c r="I1262" s="104" t="s">
        <v>4074</v>
      </c>
      <c r="J1262" s="64">
        <v>26</v>
      </c>
      <c r="K1262" s="64">
        <v>1</v>
      </c>
      <c r="L1262" s="18">
        <v>3</v>
      </c>
      <c r="M1262" s="92">
        <f t="shared" ref="M1262:M1293" si="30">L1262+K1262+J1262</f>
        <v>30</v>
      </c>
      <c r="N1262" s="18" t="s">
        <v>4025</v>
      </c>
    </row>
    <row r="1263" ht="24" hidden="1" spans="1:14">
      <c r="A1263" s="17">
        <v>506</v>
      </c>
      <c r="B1263" s="18" t="s">
        <v>76</v>
      </c>
      <c r="C1263" s="63" t="s">
        <v>4290</v>
      </c>
      <c r="D1263" s="77" t="s">
        <v>4291</v>
      </c>
      <c r="E1263" s="64" t="s">
        <v>4292</v>
      </c>
      <c r="F1263" s="64" t="s">
        <v>4293</v>
      </c>
      <c r="G1263" s="77">
        <v>2020.7</v>
      </c>
      <c r="H1263" s="753" t="s">
        <v>4294</v>
      </c>
      <c r="I1263" s="104" t="s">
        <v>4295</v>
      </c>
      <c r="J1263" s="64">
        <f>22+25</f>
        <v>47</v>
      </c>
      <c r="K1263" s="64">
        <v>1</v>
      </c>
      <c r="L1263" s="18">
        <v>3</v>
      </c>
      <c r="M1263" s="92">
        <f t="shared" si="30"/>
        <v>51</v>
      </c>
      <c r="N1263" s="18" t="s">
        <v>4025</v>
      </c>
    </row>
    <row r="1264" s="1" customFormat="1" hidden="1" spans="1:14">
      <c r="A1264" s="45"/>
      <c r="B1264" s="46" t="s">
        <v>76</v>
      </c>
      <c r="C1264" s="63" t="s">
        <v>4296</v>
      </c>
      <c r="D1264" s="47" t="s">
        <v>4297</v>
      </c>
      <c r="E1264" s="47" t="s">
        <v>4298</v>
      </c>
      <c r="F1264" s="47" t="s">
        <v>129</v>
      </c>
      <c r="G1264" s="47" t="s">
        <v>81</v>
      </c>
      <c r="H1264" s="751" t="s">
        <v>4299</v>
      </c>
      <c r="I1264" s="104" t="s">
        <v>4125</v>
      </c>
      <c r="J1264" s="64">
        <v>30</v>
      </c>
      <c r="K1264" s="64">
        <v>1</v>
      </c>
      <c r="L1264" s="46">
        <v>3</v>
      </c>
      <c r="M1264" s="46">
        <f t="shared" si="30"/>
        <v>34</v>
      </c>
      <c r="N1264" s="46" t="s">
        <v>4025</v>
      </c>
    </row>
    <row r="1265" hidden="1" spans="1:14">
      <c r="A1265" s="17"/>
      <c r="B1265" s="18" t="s">
        <v>76</v>
      </c>
      <c r="C1265" s="63" t="s">
        <v>4300</v>
      </c>
      <c r="D1265" s="64" t="s">
        <v>4301</v>
      </c>
      <c r="E1265" s="64" t="s">
        <v>4302</v>
      </c>
      <c r="F1265" s="64" t="s">
        <v>4303</v>
      </c>
      <c r="G1265" s="64" t="s">
        <v>4304</v>
      </c>
      <c r="H1265" s="778" t="s">
        <v>4305</v>
      </c>
      <c r="I1265" s="104" t="s">
        <v>4125</v>
      </c>
      <c r="J1265" s="64">
        <v>30</v>
      </c>
      <c r="K1265" s="64">
        <v>1</v>
      </c>
      <c r="L1265" s="18">
        <v>3</v>
      </c>
      <c r="M1265" s="18">
        <f t="shared" si="30"/>
        <v>34</v>
      </c>
      <c r="N1265" s="18" t="s">
        <v>4025</v>
      </c>
    </row>
    <row r="1266" ht="22.5" hidden="1" spans="1:14">
      <c r="A1266" s="17">
        <v>549</v>
      </c>
      <c r="B1266" s="18" t="s">
        <v>44</v>
      </c>
      <c r="C1266" s="63" t="s">
        <v>4306</v>
      </c>
      <c r="D1266" s="64" t="s">
        <v>4307</v>
      </c>
      <c r="E1266" s="64" t="s">
        <v>4308</v>
      </c>
      <c r="F1266" s="64" t="s">
        <v>161</v>
      </c>
      <c r="G1266" s="64" t="s">
        <v>4309</v>
      </c>
      <c r="H1266" s="778" t="s">
        <v>4310</v>
      </c>
      <c r="I1266" s="104" t="s">
        <v>4272</v>
      </c>
      <c r="J1266" s="64">
        <f>27+24</f>
        <v>51</v>
      </c>
      <c r="K1266" s="64">
        <v>1</v>
      </c>
      <c r="L1266" s="18">
        <v>3</v>
      </c>
      <c r="M1266" s="92">
        <f t="shared" si="30"/>
        <v>55</v>
      </c>
      <c r="N1266" s="18" t="s">
        <v>4025</v>
      </c>
    </row>
    <row r="1267" ht="33.75" hidden="1" spans="1:14">
      <c r="A1267" s="17">
        <v>500</v>
      </c>
      <c r="B1267" s="18" t="s">
        <v>76</v>
      </c>
      <c r="C1267" s="63" t="s">
        <v>4311</v>
      </c>
      <c r="D1267" s="64" t="s">
        <v>4312</v>
      </c>
      <c r="E1267" s="64" t="s">
        <v>4313</v>
      </c>
      <c r="F1267" s="64" t="s">
        <v>4057</v>
      </c>
      <c r="G1267" s="64" t="s">
        <v>4314</v>
      </c>
      <c r="H1267" s="778" t="s">
        <v>4315</v>
      </c>
      <c r="I1267" s="104" t="s">
        <v>4316</v>
      </c>
      <c r="J1267" s="64">
        <f>29+22+25</f>
        <v>76</v>
      </c>
      <c r="K1267" s="64">
        <v>1</v>
      </c>
      <c r="L1267" s="18">
        <v>3</v>
      </c>
      <c r="M1267" s="92">
        <f t="shared" si="30"/>
        <v>80</v>
      </c>
      <c r="N1267" s="18" t="s">
        <v>4025</v>
      </c>
    </row>
    <row r="1268" ht="22.5" hidden="1" spans="1:14">
      <c r="A1268" s="17">
        <v>498</v>
      </c>
      <c r="B1268" s="18" t="s">
        <v>76</v>
      </c>
      <c r="C1268" s="63" t="s">
        <v>4317</v>
      </c>
      <c r="D1268" s="64" t="s">
        <v>4318</v>
      </c>
      <c r="E1268" s="64" t="s">
        <v>4319</v>
      </c>
      <c r="F1268" s="64" t="s">
        <v>4320</v>
      </c>
      <c r="G1268" s="64" t="s">
        <v>4321</v>
      </c>
      <c r="H1268" s="778" t="s">
        <v>4322</v>
      </c>
      <c r="I1268" s="104" t="s">
        <v>4116</v>
      </c>
      <c r="J1268" s="64">
        <v>22</v>
      </c>
      <c r="K1268" s="64">
        <v>1</v>
      </c>
      <c r="L1268" s="18">
        <v>2</v>
      </c>
      <c r="M1268" s="92">
        <f t="shared" si="30"/>
        <v>25</v>
      </c>
      <c r="N1268" s="18" t="s">
        <v>4025</v>
      </c>
    </row>
    <row r="1269" ht="22.5" hidden="1" spans="1:14">
      <c r="A1269" s="17">
        <v>521</v>
      </c>
      <c r="B1269" s="18" t="s">
        <v>76</v>
      </c>
      <c r="C1269" s="63" t="s">
        <v>4323</v>
      </c>
      <c r="D1269" s="64" t="s">
        <v>4324</v>
      </c>
      <c r="E1269" s="64" t="s">
        <v>4325</v>
      </c>
      <c r="F1269" s="64" t="s">
        <v>4269</v>
      </c>
      <c r="G1269" s="64" t="s">
        <v>4086</v>
      </c>
      <c r="H1269" s="64" t="s">
        <v>4326</v>
      </c>
      <c r="I1269" s="104" t="s">
        <v>4327</v>
      </c>
      <c r="J1269" s="64">
        <f>37+33</f>
        <v>70</v>
      </c>
      <c r="K1269" s="64">
        <v>1</v>
      </c>
      <c r="L1269" s="18">
        <v>3</v>
      </c>
      <c r="M1269" s="92">
        <f t="shared" si="30"/>
        <v>74</v>
      </c>
      <c r="N1269" s="18" t="s">
        <v>4025</v>
      </c>
    </row>
    <row r="1270" ht="22.5" hidden="1" spans="1:14">
      <c r="A1270" s="17">
        <v>558</v>
      </c>
      <c r="B1270" s="18" t="s">
        <v>44</v>
      </c>
      <c r="C1270" s="63" t="s">
        <v>4328</v>
      </c>
      <c r="D1270" s="64" t="s">
        <v>4329</v>
      </c>
      <c r="E1270" s="64" t="s">
        <v>4330</v>
      </c>
      <c r="F1270" s="64" t="s">
        <v>168</v>
      </c>
      <c r="G1270" s="64" t="s">
        <v>4331</v>
      </c>
      <c r="H1270" s="778" t="s">
        <v>4332</v>
      </c>
      <c r="I1270" s="104" t="s">
        <v>4333</v>
      </c>
      <c r="J1270" s="64">
        <v>44</v>
      </c>
      <c r="K1270" s="64">
        <v>1</v>
      </c>
      <c r="L1270" s="18">
        <v>3</v>
      </c>
      <c r="M1270" s="92">
        <f t="shared" si="30"/>
        <v>48</v>
      </c>
      <c r="N1270" s="18" t="s">
        <v>4025</v>
      </c>
    </row>
    <row r="1271" s="1" customFormat="1" ht="22.5" hidden="1" spans="1:14">
      <c r="A1271" s="45"/>
      <c r="B1271" s="46" t="s">
        <v>76</v>
      </c>
      <c r="C1271" s="63" t="s">
        <v>4334</v>
      </c>
      <c r="D1271" s="64" t="s">
        <v>4335</v>
      </c>
      <c r="E1271" s="64" t="s">
        <v>4336</v>
      </c>
      <c r="F1271" s="64" t="s">
        <v>4337</v>
      </c>
      <c r="G1271" s="65">
        <v>43862</v>
      </c>
      <c r="H1271" s="778" t="s">
        <v>4338</v>
      </c>
      <c r="I1271" s="104" t="s">
        <v>4327</v>
      </c>
      <c r="J1271" s="64">
        <f>37+33</f>
        <v>70</v>
      </c>
      <c r="K1271" s="64">
        <v>2</v>
      </c>
      <c r="L1271" s="46">
        <v>3</v>
      </c>
      <c r="M1271" s="46">
        <f t="shared" si="30"/>
        <v>75</v>
      </c>
      <c r="N1271" s="46" t="s">
        <v>4025</v>
      </c>
    </row>
    <row r="1272" ht="33.75" hidden="1" spans="1:14">
      <c r="A1272" s="17">
        <v>520</v>
      </c>
      <c r="B1272" s="18" t="s">
        <v>76</v>
      </c>
      <c r="C1272" s="63" t="s">
        <v>4339</v>
      </c>
      <c r="D1272" s="64" t="s">
        <v>4340</v>
      </c>
      <c r="E1272" s="64" t="s">
        <v>4341</v>
      </c>
      <c r="F1272" s="64" t="s">
        <v>129</v>
      </c>
      <c r="G1272" s="64" t="s">
        <v>4342</v>
      </c>
      <c r="H1272" s="64" t="s">
        <v>4343</v>
      </c>
      <c r="I1272" s="104" t="s">
        <v>4344</v>
      </c>
      <c r="J1272" s="64">
        <f>30+30+28</f>
        <v>88</v>
      </c>
      <c r="K1272" s="64">
        <v>1</v>
      </c>
      <c r="L1272" s="18">
        <v>3</v>
      </c>
      <c r="M1272" s="92">
        <f t="shared" si="30"/>
        <v>92</v>
      </c>
      <c r="N1272" s="18" t="s">
        <v>4025</v>
      </c>
    </row>
    <row r="1273" s="6" customFormat="1" hidden="1" spans="1:14">
      <c r="A1273" s="384"/>
      <c r="B1273" s="92"/>
      <c r="C1273" s="536" t="s">
        <v>2016</v>
      </c>
      <c r="D1273" s="329" t="s">
        <v>2017</v>
      </c>
      <c r="E1273" s="330" t="s">
        <v>2018</v>
      </c>
      <c r="F1273" s="330" t="s">
        <v>2019</v>
      </c>
      <c r="G1273" s="330" t="s">
        <v>2020</v>
      </c>
      <c r="H1273" s="344" t="s">
        <v>2021</v>
      </c>
      <c r="I1273" s="73" t="s">
        <v>4112</v>
      </c>
      <c r="J1273" s="73"/>
      <c r="K1273" s="73"/>
      <c r="L1273" s="92"/>
      <c r="M1273" s="92"/>
      <c r="N1273" s="92" t="s">
        <v>4025</v>
      </c>
    </row>
    <row r="1274" s="6" customFormat="1" ht="45" hidden="1" spans="1:14">
      <c r="A1274" s="384">
        <v>532</v>
      </c>
      <c r="B1274" s="92" t="s">
        <v>76</v>
      </c>
      <c r="C1274" s="536" t="s">
        <v>3497</v>
      </c>
      <c r="D1274" s="73" t="s">
        <v>4345</v>
      </c>
      <c r="E1274" s="73" t="s">
        <v>4346</v>
      </c>
      <c r="F1274" s="73" t="s">
        <v>342</v>
      </c>
      <c r="G1274" s="73">
        <v>2019.5</v>
      </c>
      <c r="H1274" s="792" t="s">
        <v>4347</v>
      </c>
      <c r="I1274" s="105" t="s">
        <v>4348</v>
      </c>
      <c r="J1274" s="73">
        <f>37+36+38+35+34+34+31</f>
        <v>245</v>
      </c>
      <c r="K1274" s="73">
        <v>2</v>
      </c>
      <c r="L1274" s="92">
        <v>3</v>
      </c>
      <c r="M1274" s="92">
        <f t="shared" si="30"/>
        <v>250</v>
      </c>
      <c r="N1274" s="92" t="s">
        <v>4025</v>
      </c>
    </row>
    <row r="1275" ht="22.5" hidden="1" spans="1:14">
      <c r="A1275" s="17">
        <v>481</v>
      </c>
      <c r="B1275" s="18" t="s">
        <v>76</v>
      </c>
      <c r="C1275" s="63" t="s">
        <v>4349</v>
      </c>
      <c r="D1275" s="64" t="s">
        <v>4350</v>
      </c>
      <c r="E1275" s="64" t="s">
        <v>4351</v>
      </c>
      <c r="F1275" s="64" t="s">
        <v>80</v>
      </c>
      <c r="G1275" s="64">
        <v>2018.11</v>
      </c>
      <c r="H1275" s="64" t="s">
        <v>4352</v>
      </c>
      <c r="I1275" s="104" t="s">
        <v>4041</v>
      </c>
      <c r="J1275" s="64">
        <v>24</v>
      </c>
      <c r="K1275" s="64">
        <v>1</v>
      </c>
      <c r="L1275" s="18">
        <v>3</v>
      </c>
      <c r="M1275" s="92">
        <f t="shared" si="30"/>
        <v>28</v>
      </c>
      <c r="N1275" s="18" t="s">
        <v>4025</v>
      </c>
    </row>
    <row r="1276" s="6" customFormat="1" ht="22.5" hidden="1" spans="1:14">
      <c r="A1276" s="384"/>
      <c r="B1276" s="92"/>
      <c r="C1276" s="536" t="s">
        <v>2030</v>
      </c>
      <c r="D1276" s="329" t="s">
        <v>2031</v>
      </c>
      <c r="E1276" s="330" t="s">
        <v>2032</v>
      </c>
      <c r="F1276" s="330" t="s">
        <v>223</v>
      </c>
      <c r="G1276" s="330" t="s">
        <v>1833</v>
      </c>
      <c r="H1276" s="330" t="s">
        <v>2033</v>
      </c>
      <c r="I1276" s="73" t="s">
        <v>4112</v>
      </c>
      <c r="J1276" s="73"/>
      <c r="K1276" s="73"/>
      <c r="L1276" s="92"/>
      <c r="M1276" s="92"/>
      <c r="N1276" s="92" t="s">
        <v>4025</v>
      </c>
    </row>
    <row r="1277" s="6" customFormat="1" ht="45" hidden="1" spans="1:14">
      <c r="A1277" s="384" t="s">
        <v>4353</v>
      </c>
      <c r="B1277" s="92" t="s">
        <v>76</v>
      </c>
      <c r="C1277" s="536" t="s">
        <v>4354</v>
      </c>
      <c r="D1277" s="73" t="s">
        <v>4027</v>
      </c>
      <c r="E1277" s="73" t="s">
        <v>4028</v>
      </c>
      <c r="F1277" s="73" t="s">
        <v>63</v>
      </c>
      <c r="G1277" s="73">
        <v>2020.1</v>
      </c>
      <c r="H1277" s="792" t="s">
        <v>4029</v>
      </c>
      <c r="I1277" s="105" t="s">
        <v>4153</v>
      </c>
      <c r="J1277" s="73">
        <f>37+36+38+35+34+34</f>
        <v>214</v>
      </c>
      <c r="K1277" s="73">
        <v>2</v>
      </c>
      <c r="L1277" s="92">
        <v>3</v>
      </c>
      <c r="M1277" s="92">
        <f t="shared" si="30"/>
        <v>219</v>
      </c>
      <c r="N1277" s="92" t="s">
        <v>4025</v>
      </c>
    </row>
    <row r="1278" ht="33.75" hidden="1" spans="1:14">
      <c r="A1278" s="17">
        <v>495</v>
      </c>
      <c r="B1278" s="18" t="s">
        <v>76</v>
      </c>
      <c r="C1278" s="63" t="s">
        <v>4355</v>
      </c>
      <c r="D1278" s="64" t="s">
        <v>4356</v>
      </c>
      <c r="E1278" s="64" t="s">
        <v>4357</v>
      </c>
      <c r="F1278" s="64" t="s">
        <v>996</v>
      </c>
      <c r="G1278" s="64">
        <v>2017.9</v>
      </c>
      <c r="H1278" s="778" t="s">
        <v>4358</v>
      </c>
      <c r="I1278" s="104" t="s">
        <v>4359</v>
      </c>
      <c r="J1278" s="64">
        <f>32+29+28</f>
        <v>89</v>
      </c>
      <c r="K1278" s="64">
        <v>2</v>
      </c>
      <c r="L1278" s="18">
        <v>3</v>
      </c>
      <c r="M1278" s="92">
        <f t="shared" si="30"/>
        <v>94</v>
      </c>
      <c r="N1278" s="18" t="s">
        <v>4025</v>
      </c>
    </row>
    <row r="1279" s="1" customFormat="1" ht="22.5" hidden="1" spans="1:15">
      <c r="A1279" s="45"/>
      <c r="B1279" s="46" t="s">
        <v>68</v>
      </c>
      <c r="C1279" s="63" t="s">
        <v>2041</v>
      </c>
      <c r="D1279" s="64" t="s">
        <v>4360</v>
      </c>
      <c r="E1279" s="64" t="s">
        <v>2856</v>
      </c>
      <c r="F1279" s="64" t="s">
        <v>2372</v>
      </c>
      <c r="G1279" s="66" t="s">
        <v>3799</v>
      </c>
      <c r="H1279" s="778" t="s">
        <v>4361</v>
      </c>
      <c r="I1279" s="104" t="s">
        <v>4362</v>
      </c>
      <c r="J1279" s="64">
        <v>33</v>
      </c>
      <c r="K1279" s="64">
        <v>1</v>
      </c>
      <c r="L1279" s="46">
        <v>3</v>
      </c>
      <c r="M1279" s="46">
        <f t="shared" si="30"/>
        <v>37</v>
      </c>
      <c r="N1279" s="46" t="s">
        <v>4025</v>
      </c>
      <c r="O1279" s="1" t="s">
        <v>114</v>
      </c>
    </row>
    <row r="1280" s="6" customFormat="1" ht="33.75" hidden="1" spans="1:15">
      <c r="A1280" s="384"/>
      <c r="B1280" s="92" t="s">
        <v>68</v>
      </c>
      <c r="C1280" s="536" t="s">
        <v>2041</v>
      </c>
      <c r="D1280" s="73" t="s">
        <v>4363</v>
      </c>
      <c r="E1280" s="73" t="s">
        <v>4364</v>
      </c>
      <c r="F1280" s="73" t="s">
        <v>175</v>
      </c>
      <c r="G1280" s="73" t="s">
        <v>4365</v>
      </c>
      <c r="H1280" s="792" t="s">
        <v>4366</v>
      </c>
      <c r="I1280" s="105" t="s">
        <v>4153</v>
      </c>
      <c r="J1280" s="73">
        <f>37+36+38+35+34+34</f>
        <v>214</v>
      </c>
      <c r="K1280" s="73">
        <v>3</v>
      </c>
      <c r="L1280" s="92">
        <v>3</v>
      </c>
      <c r="M1280" s="92">
        <f t="shared" si="30"/>
        <v>220</v>
      </c>
      <c r="N1280" s="92" t="s">
        <v>4025</v>
      </c>
      <c r="O1280" s="1" t="s">
        <v>114</v>
      </c>
    </row>
    <row r="1281" ht="45" hidden="1" spans="1:14">
      <c r="A1281" s="17">
        <v>525</v>
      </c>
      <c r="B1281" s="18" t="s">
        <v>76</v>
      </c>
      <c r="C1281" s="63" t="s">
        <v>4367</v>
      </c>
      <c r="D1281" s="64" t="s">
        <v>4368</v>
      </c>
      <c r="E1281" s="64" t="s">
        <v>4369</v>
      </c>
      <c r="F1281" s="64" t="s">
        <v>129</v>
      </c>
      <c r="G1281" s="64" t="s">
        <v>4370</v>
      </c>
      <c r="H1281" s="778" t="s">
        <v>4371</v>
      </c>
      <c r="I1281" s="104" t="s">
        <v>4372</v>
      </c>
      <c r="J1281" s="64">
        <f>28+28+26</f>
        <v>82</v>
      </c>
      <c r="K1281" s="64">
        <v>2</v>
      </c>
      <c r="L1281" s="18">
        <v>3</v>
      </c>
      <c r="M1281" s="92">
        <f t="shared" si="30"/>
        <v>87</v>
      </c>
      <c r="N1281" s="18" t="s">
        <v>4025</v>
      </c>
    </row>
    <row r="1282" ht="22.5" hidden="1" spans="1:14">
      <c r="A1282" s="17">
        <v>450</v>
      </c>
      <c r="B1282" s="18" t="s">
        <v>68</v>
      </c>
      <c r="C1282" s="63" t="s">
        <v>4373</v>
      </c>
      <c r="D1282" s="64" t="s">
        <v>4374</v>
      </c>
      <c r="E1282" s="64" t="s">
        <v>4375</v>
      </c>
      <c r="F1282" s="64" t="s">
        <v>175</v>
      </c>
      <c r="G1282" s="64" t="s">
        <v>4376</v>
      </c>
      <c r="H1282" s="64" t="s">
        <v>4377</v>
      </c>
      <c r="I1282" s="104" t="s">
        <v>4246</v>
      </c>
      <c r="J1282" s="64">
        <v>34</v>
      </c>
      <c r="K1282" s="64">
        <v>1</v>
      </c>
      <c r="L1282" s="18">
        <v>3</v>
      </c>
      <c r="M1282" s="92">
        <f t="shared" si="30"/>
        <v>38</v>
      </c>
      <c r="N1282" s="18" t="s">
        <v>4025</v>
      </c>
    </row>
    <row r="1283" ht="22.5" hidden="1" spans="1:15">
      <c r="A1283" s="17"/>
      <c r="B1283" s="18" t="s">
        <v>68</v>
      </c>
      <c r="C1283" s="63" t="s">
        <v>4378</v>
      </c>
      <c r="D1283" s="64" t="s">
        <v>4093</v>
      </c>
      <c r="E1283" s="64" t="s">
        <v>4094</v>
      </c>
      <c r="F1283" s="64" t="s">
        <v>161</v>
      </c>
      <c r="G1283" s="64">
        <v>2016</v>
      </c>
      <c r="H1283" s="778" t="s">
        <v>4095</v>
      </c>
      <c r="I1283" s="104" t="s">
        <v>4379</v>
      </c>
      <c r="J1283" s="64">
        <v>33</v>
      </c>
      <c r="K1283" s="64">
        <v>1</v>
      </c>
      <c r="L1283" s="18">
        <v>3</v>
      </c>
      <c r="M1283" s="18">
        <f t="shared" si="30"/>
        <v>37</v>
      </c>
      <c r="N1283" s="18" t="s">
        <v>4025</v>
      </c>
      <c r="O1283" s="1" t="s">
        <v>114</v>
      </c>
    </row>
    <row r="1284" ht="22.5" hidden="1" spans="1:14">
      <c r="A1284" s="435" t="s">
        <v>4380</v>
      </c>
      <c r="B1284" s="18" t="s">
        <v>76</v>
      </c>
      <c r="C1284" s="63" t="s">
        <v>4381</v>
      </c>
      <c r="D1284" s="64" t="s">
        <v>4382</v>
      </c>
      <c r="E1284" s="64" t="s">
        <v>4383</v>
      </c>
      <c r="F1284" s="64" t="s">
        <v>293</v>
      </c>
      <c r="G1284" s="64">
        <v>2019.1</v>
      </c>
      <c r="H1284" s="64" t="s">
        <v>4384</v>
      </c>
      <c r="I1284" s="104" t="s">
        <v>4246</v>
      </c>
      <c r="J1284" s="64">
        <v>34</v>
      </c>
      <c r="K1284" s="64">
        <v>1</v>
      </c>
      <c r="L1284" s="18">
        <v>2</v>
      </c>
      <c r="M1284" s="92">
        <f t="shared" si="30"/>
        <v>37</v>
      </c>
      <c r="N1284" s="18" t="s">
        <v>4025</v>
      </c>
    </row>
    <row r="1285" ht="101.25" hidden="1" spans="1:14">
      <c r="A1285" s="17">
        <v>352</v>
      </c>
      <c r="B1285" s="18" t="s">
        <v>59</v>
      </c>
      <c r="C1285" s="63" t="s">
        <v>4385</v>
      </c>
      <c r="D1285" s="64" t="s">
        <v>4386</v>
      </c>
      <c r="E1285" s="64" t="s">
        <v>4387</v>
      </c>
      <c r="F1285" s="64" t="s">
        <v>4388</v>
      </c>
      <c r="G1285" s="64">
        <v>2017.9</v>
      </c>
      <c r="H1285" s="64" t="s">
        <v>4389</v>
      </c>
      <c r="I1285" s="104" t="s">
        <v>4226</v>
      </c>
      <c r="J1285" s="64">
        <f>30+35+30+30+28+23</f>
        <v>176</v>
      </c>
      <c r="K1285" s="64">
        <v>7</v>
      </c>
      <c r="L1285" s="18">
        <v>4</v>
      </c>
      <c r="M1285" s="92">
        <f t="shared" si="30"/>
        <v>187</v>
      </c>
      <c r="N1285" s="18" t="s">
        <v>4025</v>
      </c>
    </row>
    <row r="1286" ht="22.5" hidden="1" spans="1:14">
      <c r="A1286" s="17">
        <v>546</v>
      </c>
      <c r="B1286" s="18" t="s">
        <v>44</v>
      </c>
      <c r="C1286" s="63" t="s">
        <v>2074</v>
      </c>
      <c r="D1286" s="64" t="s">
        <v>4390</v>
      </c>
      <c r="E1286" s="64" t="s">
        <v>4391</v>
      </c>
      <c r="F1286" s="64" t="s">
        <v>4392</v>
      </c>
      <c r="G1286" s="64">
        <v>2018.8</v>
      </c>
      <c r="H1286" s="778" t="s">
        <v>4393</v>
      </c>
      <c r="I1286" s="104" t="s">
        <v>4333</v>
      </c>
      <c r="J1286" s="64">
        <v>44</v>
      </c>
      <c r="K1286" s="64">
        <v>1</v>
      </c>
      <c r="L1286" s="18">
        <v>3</v>
      </c>
      <c r="M1286" s="92">
        <f t="shared" si="30"/>
        <v>48</v>
      </c>
      <c r="N1286" s="18" t="s">
        <v>4025</v>
      </c>
    </row>
    <row r="1287" ht="45" hidden="1" spans="1:14">
      <c r="A1287" s="17">
        <v>492</v>
      </c>
      <c r="B1287" s="18" t="s">
        <v>76</v>
      </c>
      <c r="C1287" s="63" t="s">
        <v>4394</v>
      </c>
      <c r="D1287" s="64" t="s">
        <v>4395</v>
      </c>
      <c r="E1287" s="64" t="s">
        <v>4396</v>
      </c>
      <c r="F1287" s="64" t="s">
        <v>4397</v>
      </c>
      <c r="G1287" s="64">
        <v>2018.2</v>
      </c>
      <c r="H1287" s="778" t="s">
        <v>4398</v>
      </c>
      <c r="I1287" s="104" t="s">
        <v>4125</v>
      </c>
      <c r="J1287" s="64">
        <v>30</v>
      </c>
      <c r="K1287" s="64">
        <v>1</v>
      </c>
      <c r="L1287" s="18">
        <v>3</v>
      </c>
      <c r="M1287" s="92">
        <f t="shared" si="30"/>
        <v>34</v>
      </c>
      <c r="N1287" s="18" t="s">
        <v>4025</v>
      </c>
    </row>
    <row r="1288" ht="168.75" hidden="1" spans="1:14">
      <c r="A1288" s="17">
        <v>566</v>
      </c>
      <c r="B1288" s="18" t="s">
        <v>76</v>
      </c>
      <c r="C1288" s="63" t="s">
        <v>4399</v>
      </c>
      <c r="D1288" s="64" t="s">
        <v>4400</v>
      </c>
      <c r="E1288" s="64" t="s">
        <v>4401</v>
      </c>
      <c r="F1288" s="64" t="s">
        <v>260</v>
      </c>
      <c r="G1288" s="64">
        <v>2020.7</v>
      </c>
      <c r="H1288" s="64" t="s">
        <v>4402</v>
      </c>
      <c r="I1288" s="104" t="s">
        <v>4403</v>
      </c>
      <c r="J1288" s="64">
        <f>30+35+30+30+28+23+44+27+24+37+36+38+35+34+34</f>
        <v>485</v>
      </c>
      <c r="K1288" s="64">
        <v>4</v>
      </c>
      <c r="L1288" s="18">
        <v>4</v>
      </c>
      <c r="M1288" s="18">
        <f t="shared" si="30"/>
        <v>493</v>
      </c>
      <c r="N1288" s="18" t="s">
        <v>4025</v>
      </c>
    </row>
    <row r="1289" ht="22.5" hidden="1" spans="1:14">
      <c r="A1289" s="17">
        <v>528</v>
      </c>
      <c r="B1289" s="18" t="s">
        <v>76</v>
      </c>
      <c r="C1289" s="63" t="s">
        <v>4404</v>
      </c>
      <c r="D1289" s="64" t="s">
        <v>4405</v>
      </c>
      <c r="E1289" s="64" t="s">
        <v>4406</v>
      </c>
      <c r="F1289" s="64" t="s">
        <v>518</v>
      </c>
      <c r="G1289" s="64" t="s">
        <v>4276</v>
      </c>
      <c r="H1289" s="778" t="s">
        <v>4407</v>
      </c>
      <c r="I1289" s="104" t="s">
        <v>4041</v>
      </c>
      <c r="J1289" s="64">
        <v>24</v>
      </c>
      <c r="K1289" s="64">
        <v>1</v>
      </c>
      <c r="L1289" s="18">
        <v>3</v>
      </c>
      <c r="M1289" s="92">
        <f t="shared" si="30"/>
        <v>28</v>
      </c>
      <c r="N1289" s="18" t="s">
        <v>4025</v>
      </c>
    </row>
    <row r="1290" ht="22.5" hidden="1" spans="1:14">
      <c r="A1290" s="17">
        <v>510</v>
      </c>
      <c r="B1290" s="18" t="s">
        <v>76</v>
      </c>
      <c r="C1290" s="63" t="s">
        <v>4408</v>
      </c>
      <c r="D1290" s="64" t="s">
        <v>4409</v>
      </c>
      <c r="E1290" s="64" t="s">
        <v>4410</v>
      </c>
      <c r="F1290" s="64" t="s">
        <v>80</v>
      </c>
      <c r="G1290" s="64">
        <v>2019.8</v>
      </c>
      <c r="H1290" s="778" t="s">
        <v>4411</v>
      </c>
      <c r="I1290" s="104" t="s">
        <v>4030</v>
      </c>
      <c r="J1290" s="64">
        <v>27</v>
      </c>
      <c r="K1290" s="64">
        <v>1</v>
      </c>
      <c r="L1290" s="18">
        <v>3</v>
      </c>
      <c r="M1290" s="92">
        <f t="shared" si="30"/>
        <v>31</v>
      </c>
      <c r="N1290" s="18" t="s">
        <v>4025</v>
      </c>
    </row>
    <row r="1291" s="1" customFormat="1" ht="22.5" hidden="1" spans="1:14">
      <c r="A1291" s="45">
        <v>552</v>
      </c>
      <c r="B1291" s="46" t="s">
        <v>44</v>
      </c>
      <c r="C1291" s="63" t="s">
        <v>4412</v>
      </c>
      <c r="D1291" s="64" t="s">
        <v>4413</v>
      </c>
      <c r="E1291" s="64" t="s">
        <v>4414</v>
      </c>
      <c r="F1291" s="64" t="s">
        <v>4415</v>
      </c>
      <c r="G1291" s="64">
        <v>2017.3</v>
      </c>
      <c r="H1291" s="778" t="s">
        <v>4416</v>
      </c>
      <c r="I1291" s="104" t="s">
        <v>4170</v>
      </c>
      <c r="J1291" s="64">
        <v>33</v>
      </c>
      <c r="K1291" s="64">
        <v>1</v>
      </c>
      <c r="L1291" s="46">
        <v>3</v>
      </c>
      <c r="M1291" s="100">
        <f t="shared" si="30"/>
        <v>37</v>
      </c>
      <c r="N1291" s="46" t="s">
        <v>4025</v>
      </c>
    </row>
    <row r="1292" ht="22.5" hidden="1" spans="1:14">
      <c r="A1292" s="17">
        <v>557</v>
      </c>
      <c r="B1292" s="18" t="s">
        <v>44</v>
      </c>
      <c r="C1292" s="63" t="s">
        <v>4417</v>
      </c>
      <c r="D1292" s="661" t="s">
        <v>4418</v>
      </c>
      <c r="E1292" s="64" t="s">
        <v>1070</v>
      </c>
      <c r="F1292" s="64" t="s">
        <v>3616</v>
      </c>
      <c r="G1292" s="64">
        <v>2017.7</v>
      </c>
      <c r="H1292" s="778" t="s">
        <v>4419</v>
      </c>
      <c r="I1292" s="104" t="s">
        <v>4420</v>
      </c>
      <c r="J1292" s="64">
        <f>31+32</f>
        <v>63</v>
      </c>
      <c r="K1292" s="64">
        <v>1</v>
      </c>
      <c r="L1292" s="18">
        <v>2</v>
      </c>
      <c r="M1292" s="92">
        <f t="shared" si="30"/>
        <v>66</v>
      </c>
      <c r="N1292" s="18" t="s">
        <v>4025</v>
      </c>
    </row>
    <row r="1293" ht="22.5" hidden="1" spans="1:15">
      <c r="A1293" s="17"/>
      <c r="B1293" s="18" t="s">
        <v>68</v>
      </c>
      <c r="C1293" s="63" t="s">
        <v>4421</v>
      </c>
      <c r="D1293" s="64" t="s">
        <v>3061</v>
      </c>
      <c r="E1293" s="64" t="s">
        <v>4422</v>
      </c>
      <c r="F1293" s="64" t="s">
        <v>175</v>
      </c>
      <c r="G1293" s="64" t="s">
        <v>4109</v>
      </c>
      <c r="H1293" s="778" t="s">
        <v>3063</v>
      </c>
      <c r="I1293" s="104" t="s">
        <v>4149</v>
      </c>
      <c r="J1293" s="64">
        <v>31</v>
      </c>
      <c r="K1293" s="64">
        <v>1</v>
      </c>
      <c r="L1293" s="18">
        <v>3</v>
      </c>
      <c r="M1293" s="18">
        <f t="shared" si="30"/>
        <v>35</v>
      </c>
      <c r="N1293" s="18" t="s">
        <v>4025</v>
      </c>
      <c r="O1293" s="1" t="s">
        <v>114</v>
      </c>
    </row>
    <row r="1294" ht="56.25" hidden="1" spans="1:14">
      <c r="A1294" s="17">
        <v>562</v>
      </c>
      <c r="B1294" s="18" t="s">
        <v>44</v>
      </c>
      <c r="C1294" s="63" t="s">
        <v>4423</v>
      </c>
      <c r="D1294" s="64" t="s">
        <v>4424</v>
      </c>
      <c r="E1294" s="64" t="s">
        <v>4425</v>
      </c>
      <c r="F1294" s="64" t="s">
        <v>4426</v>
      </c>
      <c r="G1294" s="64" t="s">
        <v>4427</v>
      </c>
      <c r="H1294" s="778" t="s">
        <v>4428</v>
      </c>
      <c r="I1294" s="104" t="s">
        <v>4429</v>
      </c>
      <c r="J1294" s="64">
        <f>32+34+33+25</f>
        <v>124</v>
      </c>
      <c r="K1294" s="64">
        <v>1</v>
      </c>
      <c r="L1294" s="18">
        <v>3</v>
      </c>
      <c r="M1294" s="92">
        <f t="shared" ref="M1294:M1326" si="31">L1294+K1294+J1294</f>
        <v>128</v>
      </c>
      <c r="N1294" s="18" t="s">
        <v>4025</v>
      </c>
    </row>
    <row r="1295" ht="45" hidden="1" spans="1:14">
      <c r="A1295" s="17">
        <v>514</v>
      </c>
      <c r="B1295" s="18" t="s">
        <v>76</v>
      </c>
      <c r="C1295" s="63" t="s">
        <v>4430</v>
      </c>
      <c r="D1295" s="64" t="s">
        <v>4431</v>
      </c>
      <c r="E1295" s="64" t="s">
        <v>4383</v>
      </c>
      <c r="F1295" s="64" t="s">
        <v>63</v>
      </c>
      <c r="G1295" s="64">
        <v>2019.1</v>
      </c>
      <c r="H1295" s="64" t="s">
        <v>4384</v>
      </c>
      <c r="I1295" s="104" t="s">
        <v>4432</v>
      </c>
      <c r="J1295" s="64">
        <f>41+39+37+37+33+35+26</f>
        <v>248</v>
      </c>
      <c r="K1295" s="64">
        <v>2</v>
      </c>
      <c r="L1295" s="18">
        <v>4</v>
      </c>
      <c r="M1295" s="92">
        <f t="shared" si="31"/>
        <v>254</v>
      </c>
      <c r="N1295" s="18" t="s">
        <v>4025</v>
      </c>
    </row>
    <row r="1296" ht="22.5" hidden="1" spans="1:14">
      <c r="A1296" s="17">
        <v>489</v>
      </c>
      <c r="B1296" s="18" t="s">
        <v>76</v>
      </c>
      <c r="C1296" s="63" t="s">
        <v>4433</v>
      </c>
      <c r="D1296" s="662" t="s">
        <v>4434</v>
      </c>
      <c r="E1296" s="64" t="s">
        <v>4435</v>
      </c>
      <c r="F1296" s="64" t="s">
        <v>63</v>
      </c>
      <c r="G1296" s="64" t="s">
        <v>4436</v>
      </c>
      <c r="H1296" s="778" t="s">
        <v>4437</v>
      </c>
      <c r="I1296" s="104" t="s">
        <v>4379</v>
      </c>
      <c r="J1296" s="64">
        <v>33</v>
      </c>
      <c r="K1296" s="64">
        <v>1</v>
      </c>
      <c r="L1296" s="18">
        <v>3</v>
      </c>
      <c r="M1296" s="92">
        <f t="shared" si="31"/>
        <v>37</v>
      </c>
      <c r="N1296" s="18" t="s">
        <v>4025</v>
      </c>
    </row>
    <row r="1297" ht="22.5" hidden="1" spans="1:14">
      <c r="A1297" s="17">
        <v>518</v>
      </c>
      <c r="B1297" s="18" t="s">
        <v>76</v>
      </c>
      <c r="C1297" s="63" t="s">
        <v>4438</v>
      </c>
      <c r="D1297" s="64" t="s">
        <v>4439</v>
      </c>
      <c r="E1297" s="662" t="s">
        <v>4440</v>
      </c>
      <c r="F1297" s="64" t="s">
        <v>129</v>
      </c>
      <c r="G1297" s="64" t="s">
        <v>4441</v>
      </c>
      <c r="H1297" s="778" t="s">
        <v>4442</v>
      </c>
      <c r="I1297" s="104" t="s">
        <v>4284</v>
      </c>
      <c r="J1297" s="64">
        <v>42</v>
      </c>
      <c r="K1297" s="64">
        <v>1</v>
      </c>
      <c r="L1297" s="18">
        <v>3</v>
      </c>
      <c r="M1297" s="92">
        <f t="shared" si="31"/>
        <v>46</v>
      </c>
      <c r="N1297" s="18" t="s">
        <v>4025</v>
      </c>
    </row>
    <row r="1298" ht="22.5" hidden="1" spans="1:14">
      <c r="A1298" s="17">
        <v>451</v>
      </c>
      <c r="B1298" s="18" t="s">
        <v>68</v>
      </c>
      <c r="C1298" s="63" t="s">
        <v>4443</v>
      </c>
      <c r="D1298" s="64" t="s">
        <v>4444</v>
      </c>
      <c r="E1298" s="662" t="s">
        <v>4445</v>
      </c>
      <c r="F1298" s="64" t="s">
        <v>4045</v>
      </c>
      <c r="G1298" s="64">
        <v>2018.8</v>
      </c>
      <c r="H1298" s="64" t="s">
        <v>4446</v>
      </c>
      <c r="I1298" s="104" t="s">
        <v>4036</v>
      </c>
      <c r="J1298" s="64">
        <v>24</v>
      </c>
      <c r="K1298" s="64">
        <v>1</v>
      </c>
      <c r="L1298" s="18">
        <v>3</v>
      </c>
      <c r="M1298" s="92">
        <f t="shared" si="31"/>
        <v>28</v>
      </c>
      <c r="N1298" s="18" t="s">
        <v>4025</v>
      </c>
    </row>
    <row r="1299" ht="22.5" hidden="1" spans="1:14">
      <c r="A1299" s="17">
        <v>483</v>
      </c>
      <c r="B1299" s="18" t="s">
        <v>76</v>
      </c>
      <c r="C1299" s="63" t="s">
        <v>4447</v>
      </c>
      <c r="D1299" s="64" t="s">
        <v>4448</v>
      </c>
      <c r="E1299" s="662" t="s">
        <v>4449</v>
      </c>
      <c r="F1299" s="64" t="s">
        <v>63</v>
      </c>
      <c r="G1299" s="64">
        <v>2017.5</v>
      </c>
      <c r="H1299" s="778" t="s">
        <v>4450</v>
      </c>
      <c r="I1299" s="104" t="s">
        <v>4079</v>
      </c>
      <c r="J1299" s="64">
        <v>28</v>
      </c>
      <c r="K1299" s="64">
        <v>1</v>
      </c>
      <c r="L1299" s="18">
        <v>3</v>
      </c>
      <c r="M1299" s="92">
        <f t="shared" si="31"/>
        <v>32</v>
      </c>
      <c r="N1299" s="18" t="s">
        <v>4025</v>
      </c>
    </row>
    <row r="1300" ht="101.25" hidden="1" spans="1:14">
      <c r="A1300" s="17">
        <v>563</v>
      </c>
      <c r="B1300" s="18" t="s">
        <v>44</v>
      </c>
      <c r="C1300" s="63" t="s">
        <v>4451</v>
      </c>
      <c r="D1300" s="64" t="s">
        <v>4452</v>
      </c>
      <c r="E1300" s="662" t="s">
        <v>4453</v>
      </c>
      <c r="F1300" s="64" t="s">
        <v>275</v>
      </c>
      <c r="G1300" s="64" t="s">
        <v>4331</v>
      </c>
      <c r="H1300" s="778" t="s">
        <v>4454</v>
      </c>
      <c r="I1300" s="104" t="s">
        <v>4226</v>
      </c>
      <c r="J1300" s="64">
        <f>30+35+30+30+28+23</f>
        <v>176</v>
      </c>
      <c r="K1300" s="64">
        <v>2</v>
      </c>
      <c r="L1300" s="18">
        <v>3</v>
      </c>
      <c r="M1300" s="92">
        <f t="shared" si="31"/>
        <v>181</v>
      </c>
      <c r="N1300" s="18" t="s">
        <v>4025</v>
      </c>
    </row>
    <row r="1301" ht="22.5" hidden="1" spans="1:14">
      <c r="A1301" s="17">
        <v>452</v>
      </c>
      <c r="B1301" s="18" t="s">
        <v>68</v>
      </c>
      <c r="C1301" s="63" t="s">
        <v>4455</v>
      </c>
      <c r="D1301" s="64" t="s">
        <v>4456</v>
      </c>
      <c r="E1301" s="662" t="s">
        <v>4457</v>
      </c>
      <c r="F1301" s="64" t="s">
        <v>4045</v>
      </c>
      <c r="G1301" s="64">
        <v>2017.7</v>
      </c>
      <c r="H1301" s="64" t="s">
        <v>4458</v>
      </c>
      <c r="I1301" s="104" t="s">
        <v>4036</v>
      </c>
      <c r="J1301" s="64">
        <v>24</v>
      </c>
      <c r="K1301" s="64">
        <v>1</v>
      </c>
      <c r="L1301" s="18">
        <v>3</v>
      </c>
      <c r="M1301" s="92">
        <f t="shared" si="31"/>
        <v>28</v>
      </c>
      <c r="N1301" s="18" t="s">
        <v>4025</v>
      </c>
    </row>
    <row r="1302" ht="22.5" hidden="1" spans="1:14">
      <c r="A1302" s="17">
        <v>541</v>
      </c>
      <c r="B1302" s="18" t="s">
        <v>76</v>
      </c>
      <c r="C1302" s="63" t="s">
        <v>1439</v>
      </c>
      <c r="D1302" s="64" t="s">
        <v>4459</v>
      </c>
      <c r="E1302" s="662" t="s">
        <v>4460</v>
      </c>
      <c r="F1302" s="64" t="s">
        <v>518</v>
      </c>
      <c r="G1302" s="64">
        <v>2016.12</v>
      </c>
      <c r="H1302" s="778" t="s">
        <v>4461</v>
      </c>
      <c r="I1302" s="104" t="s">
        <v>4175</v>
      </c>
      <c r="J1302" s="64">
        <v>28</v>
      </c>
      <c r="K1302" s="64">
        <v>1</v>
      </c>
      <c r="L1302" s="18">
        <v>3</v>
      </c>
      <c r="M1302" s="92">
        <f t="shared" si="31"/>
        <v>32</v>
      </c>
      <c r="N1302" s="18" t="s">
        <v>4025</v>
      </c>
    </row>
    <row r="1303" ht="33.75" hidden="1" spans="1:14">
      <c r="A1303" s="17">
        <v>507</v>
      </c>
      <c r="B1303" s="18" t="s">
        <v>76</v>
      </c>
      <c r="C1303" s="63" t="s">
        <v>4462</v>
      </c>
      <c r="D1303" s="64" t="s">
        <v>4463</v>
      </c>
      <c r="E1303" s="64" t="s">
        <v>4464</v>
      </c>
      <c r="F1303" s="662" t="s">
        <v>293</v>
      </c>
      <c r="G1303" s="64" t="s">
        <v>4194</v>
      </c>
      <c r="H1303" s="778" t="s">
        <v>4465</v>
      </c>
      <c r="I1303" s="104" t="s">
        <v>4175</v>
      </c>
      <c r="J1303" s="64">
        <v>28</v>
      </c>
      <c r="K1303" s="64">
        <v>2</v>
      </c>
      <c r="L1303" s="18">
        <v>3</v>
      </c>
      <c r="M1303" s="92">
        <f t="shared" si="31"/>
        <v>33</v>
      </c>
      <c r="N1303" s="18" t="s">
        <v>4025</v>
      </c>
    </row>
    <row r="1304" ht="22.5" hidden="1" spans="1:14">
      <c r="A1304" s="17">
        <v>484</v>
      </c>
      <c r="B1304" s="18" t="s">
        <v>76</v>
      </c>
      <c r="C1304" s="63" t="s">
        <v>4462</v>
      </c>
      <c r="D1304" s="64" t="s">
        <v>2224</v>
      </c>
      <c r="E1304" s="64" t="s">
        <v>4466</v>
      </c>
      <c r="F1304" s="662" t="s">
        <v>129</v>
      </c>
      <c r="G1304" s="64">
        <v>2020.1</v>
      </c>
      <c r="H1304" s="778" t="s">
        <v>2293</v>
      </c>
      <c r="I1304" s="104" t="s">
        <v>4111</v>
      </c>
      <c r="J1304" s="64">
        <v>18</v>
      </c>
      <c r="K1304" s="64">
        <v>2</v>
      </c>
      <c r="L1304" s="18">
        <v>2</v>
      </c>
      <c r="M1304" s="92">
        <f t="shared" si="31"/>
        <v>22</v>
      </c>
      <c r="N1304" s="18" t="s">
        <v>4025</v>
      </c>
    </row>
    <row r="1305" ht="33.75" hidden="1" spans="1:14">
      <c r="A1305" s="17">
        <v>497</v>
      </c>
      <c r="B1305" s="18" t="s">
        <v>76</v>
      </c>
      <c r="C1305" s="63" t="s">
        <v>1443</v>
      </c>
      <c r="D1305" s="64" t="s">
        <v>4463</v>
      </c>
      <c r="E1305" s="64" t="s">
        <v>4464</v>
      </c>
      <c r="F1305" s="64" t="s">
        <v>293</v>
      </c>
      <c r="G1305" s="662" t="s">
        <v>4194</v>
      </c>
      <c r="H1305" s="778" t="s">
        <v>4465</v>
      </c>
      <c r="I1305" s="104" t="s">
        <v>4048</v>
      </c>
      <c r="J1305" s="64">
        <f>28+26</f>
        <v>54</v>
      </c>
      <c r="K1305" s="64">
        <v>1</v>
      </c>
      <c r="L1305" s="18">
        <v>3</v>
      </c>
      <c r="M1305" s="92">
        <f t="shared" si="31"/>
        <v>58</v>
      </c>
      <c r="N1305" s="18" t="s">
        <v>4025</v>
      </c>
    </row>
    <row r="1306" ht="22.5" hidden="1" spans="1:14">
      <c r="A1306" s="17">
        <v>527</v>
      </c>
      <c r="B1306" s="18" t="s">
        <v>76</v>
      </c>
      <c r="C1306" s="63" t="s">
        <v>1443</v>
      </c>
      <c r="D1306" s="64" t="s">
        <v>4467</v>
      </c>
      <c r="E1306" s="64" t="s">
        <v>4468</v>
      </c>
      <c r="F1306" s="64" t="s">
        <v>4469</v>
      </c>
      <c r="G1306" s="662">
        <v>2020.1</v>
      </c>
      <c r="H1306" s="778" t="s">
        <v>2293</v>
      </c>
      <c r="I1306" s="104" t="s">
        <v>4196</v>
      </c>
      <c r="J1306" s="64">
        <f>34+33</f>
        <v>67</v>
      </c>
      <c r="K1306" s="64">
        <v>1</v>
      </c>
      <c r="L1306" s="18">
        <v>3</v>
      </c>
      <c r="M1306" s="92">
        <f t="shared" si="31"/>
        <v>71</v>
      </c>
      <c r="N1306" s="18" t="s">
        <v>4025</v>
      </c>
    </row>
    <row r="1307" s="4" customFormat="1" ht="22.5" hidden="1" spans="1:14">
      <c r="A1307" s="62"/>
      <c r="B1307" s="103"/>
      <c r="C1307" s="538" t="s">
        <v>4470</v>
      </c>
      <c r="D1307" s="84" t="s">
        <v>4471</v>
      </c>
      <c r="E1307" s="84"/>
      <c r="F1307" s="84"/>
      <c r="G1307" s="663"/>
      <c r="H1307" s="84"/>
      <c r="I1307" s="84" t="s">
        <v>4246</v>
      </c>
      <c r="J1307" s="84"/>
      <c r="K1307" s="84"/>
      <c r="L1307" s="103"/>
      <c r="M1307" s="103"/>
      <c r="N1307" s="103" t="s">
        <v>4025</v>
      </c>
    </row>
    <row r="1308" ht="22.5" hidden="1" spans="1:14">
      <c r="A1308" s="17">
        <v>491</v>
      </c>
      <c r="B1308" s="18" t="s">
        <v>76</v>
      </c>
      <c r="C1308" s="63" t="s">
        <v>4470</v>
      </c>
      <c r="D1308" s="64" t="s">
        <v>4472</v>
      </c>
      <c r="E1308" s="64" t="s">
        <v>1776</v>
      </c>
      <c r="F1308" s="64" t="s">
        <v>518</v>
      </c>
      <c r="G1308" s="662">
        <v>2019.12</v>
      </c>
      <c r="H1308" s="64" t="s">
        <v>4473</v>
      </c>
      <c r="I1308" s="104" t="s">
        <v>4036</v>
      </c>
      <c r="J1308" s="64">
        <v>24</v>
      </c>
      <c r="K1308" s="64">
        <v>1</v>
      </c>
      <c r="L1308" s="18">
        <v>3</v>
      </c>
      <c r="M1308" s="92">
        <f t="shared" si="31"/>
        <v>28</v>
      </c>
      <c r="N1308" s="18" t="s">
        <v>4025</v>
      </c>
    </row>
    <row r="1309" ht="22.5" hidden="1" spans="1:14">
      <c r="A1309" s="17">
        <v>248</v>
      </c>
      <c r="B1309" s="18" t="s">
        <v>68</v>
      </c>
      <c r="C1309" s="63" t="s">
        <v>4470</v>
      </c>
      <c r="D1309" s="64" t="s">
        <v>4474</v>
      </c>
      <c r="E1309" s="64" t="s">
        <v>4475</v>
      </c>
      <c r="F1309" s="64" t="s">
        <v>4476</v>
      </c>
      <c r="G1309" s="662" t="s">
        <v>4477</v>
      </c>
      <c r="H1309" s="778" t="s">
        <v>4478</v>
      </c>
      <c r="I1309" s="104" t="s">
        <v>4479</v>
      </c>
      <c r="J1309" s="64">
        <v>23</v>
      </c>
      <c r="K1309" s="64">
        <v>1</v>
      </c>
      <c r="L1309" s="18">
        <v>2</v>
      </c>
      <c r="M1309" s="92">
        <f t="shared" si="31"/>
        <v>26</v>
      </c>
      <c r="N1309" s="18" t="s">
        <v>4025</v>
      </c>
    </row>
    <row r="1310" ht="22.5" hidden="1" spans="1:14">
      <c r="A1310" s="17">
        <v>482</v>
      </c>
      <c r="B1310" s="18" t="s">
        <v>76</v>
      </c>
      <c r="C1310" s="63" t="s">
        <v>4480</v>
      </c>
      <c r="D1310" s="64" t="s">
        <v>4481</v>
      </c>
      <c r="E1310" s="64" t="s">
        <v>4482</v>
      </c>
      <c r="F1310" s="64" t="s">
        <v>4483</v>
      </c>
      <c r="G1310" s="662" t="s">
        <v>4255</v>
      </c>
      <c r="H1310" s="778" t="s">
        <v>4484</v>
      </c>
      <c r="I1310" s="104" t="s">
        <v>4187</v>
      </c>
      <c r="J1310" s="64">
        <v>19</v>
      </c>
      <c r="K1310" s="64">
        <v>1</v>
      </c>
      <c r="L1310" s="18">
        <v>3</v>
      </c>
      <c r="M1310" s="92">
        <f t="shared" si="31"/>
        <v>23</v>
      </c>
      <c r="N1310" s="18" t="s">
        <v>4025</v>
      </c>
    </row>
    <row r="1311" s="1" customFormat="1" ht="56.25" hidden="1" spans="1:14">
      <c r="A1311" s="45"/>
      <c r="B1311" s="46" t="s">
        <v>76</v>
      </c>
      <c r="C1311" s="63" t="s">
        <v>4485</v>
      </c>
      <c r="D1311" s="64" t="s">
        <v>4486</v>
      </c>
      <c r="E1311" s="64" t="s">
        <v>4487</v>
      </c>
      <c r="F1311" s="64" t="s">
        <v>63</v>
      </c>
      <c r="G1311" s="64">
        <v>2020.5</v>
      </c>
      <c r="H1311" s="664" t="s">
        <v>4488</v>
      </c>
      <c r="I1311" s="104" t="s">
        <v>4251</v>
      </c>
      <c r="J1311" s="64">
        <f>27+31+32+26</f>
        <v>116</v>
      </c>
      <c r="K1311" s="64">
        <v>1</v>
      </c>
      <c r="L1311" s="46">
        <v>4</v>
      </c>
      <c r="M1311" s="46">
        <f t="shared" si="31"/>
        <v>121</v>
      </c>
      <c r="N1311" s="46" t="s">
        <v>4025</v>
      </c>
    </row>
    <row r="1312" ht="33.75" hidden="1" spans="1:14">
      <c r="A1312" s="17">
        <v>561</v>
      </c>
      <c r="B1312" s="18" t="s">
        <v>68</v>
      </c>
      <c r="C1312" s="63" t="s">
        <v>369</v>
      </c>
      <c r="D1312" s="64" t="s">
        <v>4489</v>
      </c>
      <c r="E1312" s="64" t="s">
        <v>4490</v>
      </c>
      <c r="F1312" s="64" t="s">
        <v>1564</v>
      </c>
      <c r="G1312" s="64" t="s">
        <v>4491</v>
      </c>
      <c r="H1312" s="793" t="s">
        <v>4492</v>
      </c>
      <c r="I1312" s="104" t="s">
        <v>4493</v>
      </c>
      <c r="J1312" s="64">
        <f>28+18</f>
        <v>46</v>
      </c>
      <c r="K1312" s="64">
        <v>1</v>
      </c>
      <c r="L1312" s="18">
        <v>3</v>
      </c>
      <c r="M1312" s="92">
        <f t="shared" si="31"/>
        <v>50</v>
      </c>
      <c r="N1312" s="18" t="s">
        <v>4025</v>
      </c>
    </row>
    <row r="1313" ht="78.75" hidden="1" spans="1:14">
      <c r="A1313" s="17"/>
      <c r="B1313" s="18"/>
      <c r="C1313" s="63" t="s">
        <v>919</v>
      </c>
      <c r="D1313" s="64" t="s">
        <v>888</v>
      </c>
      <c r="E1313" s="64"/>
      <c r="F1313" s="64"/>
      <c r="G1313" s="64"/>
      <c r="H1313" s="662"/>
      <c r="I1313" s="64" t="s">
        <v>4494</v>
      </c>
      <c r="J1313" s="64"/>
      <c r="K1313" s="64"/>
      <c r="L1313" s="18"/>
      <c r="M1313" s="18"/>
      <c r="N1313" s="18" t="s">
        <v>4025</v>
      </c>
    </row>
    <row r="1314" s="4" customFormat="1" ht="22.5" hidden="1" spans="1:14">
      <c r="A1314" s="62"/>
      <c r="B1314" s="103"/>
      <c r="C1314" s="538" t="s">
        <v>4495</v>
      </c>
      <c r="D1314" s="84" t="s">
        <v>4496</v>
      </c>
      <c r="E1314" s="84" t="s">
        <v>4497</v>
      </c>
      <c r="F1314" s="84" t="s">
        <v>129</v>
      </c>
      <c r="G1314" s="84" t="s">
        <v>4498</v>
      </c>
      <c r="H1314" s="794" t="s">
        <v>4499</v>
      </c>
      <c r="I1314" s="663" t="s">
        <v>4479</v>
      </c>
      <c r="J1314" s="84"/>
      <c r="K1314" s="84"/>
      <c r="L1314" s="103"/>
      <c r="M1314" s="103"/>
      <c r="N1314" s="103" t="s">
        <v>4025</v>
      </c>
    </row>
    <row r="1315" ht="33.75" hidden="1" spans="1:14">
      <c r="A1315" s="17">
        <v>567</v>
      </c>
      <c r="B1315" s="18" t="s">
        <v>309</v>
      </c>
      <c r="C1315" s="63" t="s">
        <v>4500</v>
      </c>
      <c r="D1315" s="64" t="s">
        <v>4500</v>
      </c>
      <c r="E1315" s="64" t="s">
        <v>4501</v>
      </c>
      <c r="F1315" s="64" t="s">
        <v>56</v>
      </c>
      <c r="G1315" s="64">
        <v>2015.8</v>
      </c>
      <c r="H1315" s="778" t="s">
        <v>4502</v>
      </c>
      <c r="I1315" s="670" t="s">
        <v>4503</v>
      </c>
      <c r="J1315" s="64">
        <f>23+44</f>
        <v>67</v>
      </c>
      <c r="K1315" s="64">
        <v>1</v>
      </c>
      <c r="L1315" s="18">
        <v>2</v>
      </c>
      <c r="M1315" s="92">
        <f t="shared" si="31"/>
        <v>70</v>
      </c>
      <c r="N1315" s="18" t="s">
        <v>4025</v>
      </c>
    </row>
    <row r="1316" ht="22.5" hidden="1" spans="1:14">
      <c r="A1316" s="17"/>
      <c r="B1316" s="18"/>
      <c r="C1316" s="63" t="s">
        <v>4504</v>
      </c>
      <c r="D1316" s="64" t="s">
        <v>4505</v>
      </c>
      <c r="E1316" s="64" t="s">
        <v>4506</v>
      </c>
      <c r="F1316" s="64" t="s">
        <v>4507</v>
      </c>
      <c r="G1316" s="571"/>
      <c r="H1316" s="64" t="s">
        <v>1820</v>
      </c>
      <c r="I1316" s="670" t="s">
        <v>4140</v>
      </c>
      <c r="J1316" s="64">
        <f>35+31</f>
        <v>66</v>
      </c>
      <c r="K1316" s="64">
        <v>1</v>
      </c>
      <c r="L1316" s="18">
        <v>0</v>
      </c>
      <c r="M1316" s="18"/>
      <c r="N1316" s="18" t="s">
        <v>4025</v>
      </c>
    </row>
    <row r="1317" ht="22.5" hidden="1" spans="1:14">
      <c r="A1317" s="17">
        <v>478</v>
      </c>
      <c r="B1317" s="18" t="s">
        <v>76</v>
      </c>
      <c r="C1317" s="63" t="s">
        <v>4508</v>
      </c>
      <c r="D1317" s="64" t="s">
        <v>4509</v>
      </c>
      <c r="E1317" s="64" t="s">
        <v>1492</v>
      </c>
      <c r="F1317" s="64" t="s">
        <v>63</v>
      </c>
      <c r="G1317" s="64">
        <v>2019.6</v>
      </c>
      <c r="H1317" s="778" t="s">
        <v>4510</v>
      </c>
      <c r="I1317" s="670" t="s">
        <v>4479</v>
      </c>
      <c r="J1317" s="64">
        <v>23</v>
      </c>
      <c r="K1317" s="64">
        <v>1</v>
      </c>
      <c r="L1317" s="18">
        <v>2</v>
      </c>
      <c r="M1317" s="92">
        <f t="shared" si="31"/>
        <v>26</v>
      </c>
      <c r="N1317" s="18" t="s">
        <v>4025</v>
      </c>
    </row>
    <row r="1318" ht="33.75" hidden="1" spans="1:14">
      <c r="A1318" s="17">
        <v>480</v>
      </c>
      <c r="B1318" s="18" t="s">
        <v>76</v>
      </c>
      <c r="C1318" s="63" t="s">
        <v>4511</v>
      </c>
      <c r="D1318" s="64" t="s">
        <v>4512</v>
      </c>
      <c r="E1318" s="64" t="s">
        <v>4513</v>
      </c>
      <c r="F1318" s="64" t="s">
        <v>80</v>
      </c>
      <c r="G1318" s="64" t="s">
        <v>4121</v>
      </c>
      <c r="H1318" s="778" t="s">
        <v>4514</v>
      </c>
      <c r="I1318" s="670" t="s">
        <v>4479</v>
      </c>
      <c r="J1318" s="64">
        <v>23</v>
      </c>
      <c r="K1318" s="64">
        <v>1</v>
      </c>
      <c r="L1318" s="18">
        <v>2</v>
      </c>
      <c r="M1318" s="92">
        <f t="shared" si="31"/>
        <v>26</v>
      </c>
      <c r="N1318" s="18" t="s">
        <v>4025</v>
      </c>
    </row>
    <row r="1319" ht="22.5" hidden="1" spans="1:14">
      <c r="A1319" s="17">
        <v>499</v>
      </c>
      <c r="B1319" s="18" t="s">
        <v>76</v>
      </c>
      <c r="C1319" s="63" t="s">
        <v>4515</v>
      </c>
      <c r="D1319" s="64" t="s">
        <v>4516</v>
      </c>
      <c r="E1319" s="64" t="s">
        <v>4517</v>
      </c>
      <c r="F1319" s="64" t="s">
        <v>518</v>
      </c>
      <c r="G1319" s="64">
        <v>2018.9</v>
      </c>
      <c r="H1319" s="778" t="s">
        <v>4518</v>
      </c>
      <c r="I1319" s="670" t="s">
        <v>4175</v>
      </c>
      <c r="J1319" s="64">
        <v>28</v>
      </c>
      <c r="K1319" s="64">
        <v>1</v>
      </c>
      <c r="L1319" s="18">
        <v>3</v>
      </c>
      <c r="M1319" s="92">
        <f t="shared" si="31"/>
        <v>32</v>
      </c>
      <c r="N1319" s="18" t="s">
        <v>4025</v>
      </c>
    </row>
    <row r="1320" s="1" customFormat="1" ht="22.5" hidden="1" spans="1:14">
      <c r="A1320" s="45"/>
      <c r="B1320" s="46" t="s">
        <v>44</v>
      </c>
      <c r="C1320" s="63" t="s">
        <v>4519</v>
      </c>
      <c r="D1320" s="64" t="s">
        <v>4520</v>
      </c>
      <c r="E1320" s="64" t="s">
        <v>4521</v>
      </c>
      <c r="F1320" s="64" t="s">
        <v>15</v>
      </c>
      <c r="G1320" s="64">
        <v>2009</v>
      </c>
      <c r="H1320" s="778" t="s">
        <v>4522</v>
      </c>
      <c r="I1320" s="670" t="s">
        <v>4111</v>
      </c>
      <c r="J1320" s="64">
        <v>18</v>
      </c>
      <c r="K1320" s="64">
        <v>1</v>
      </c>
      <c r="L1320" s="46">
        <v>2</v>
      </c>
      <c r="M1320" s="46">
        <f t="shared" si="31"/>
        <v>21</v>
      </c>
      <c r="N1320" s="46" t="s">
        <v>4025</v>
      </c>
    </row>
    <row r="1321" s="1" customFormat="1" ht="22.5" hidden="1" spans="1:14">
      <c r="A1321" s="45"/>
      <c r="B1321" s="46" t="s">
        <v>44</v>
      </c>
      <c r="C1321" s="63" t="s">
        <v>4519</v>
      </c>
      <c r="D1321" s="666" t="s">
        <v>365</v>
      </c>
      <c r="E1321" s="666" t="s">
        <v>366</v>
      </c>
      <c r="F1321" s="667" t="s">
        <v>275</v>
      </c>
      <c r="G1321" s="668" t="s">
        <v>657</v>
      </c>
      <c r="H1321" s="669" t="s">
        <v>367</v>
      </c>
      <c r="I1321" s="670" t="s">
        <v>4111</v>
      </c>
      <c r="J1321" s="64">
        <v>18</v>
      </c>
      <c r="K1321" s="64">
        <v>1</v>
      </c>
      <c r="L1321" s="46">
        <v>2</v>
      </c>
      <c r="M1321" s="46">
        <f t="shared" si="31"/>
        <v>21</v>
      </c>
      <c r="N1321" s="46" t="s">
        <v>4025</v>
      </c>
    </row>
    <row r="1322" ht="22.5" hidden="1" spans="1:14">
      <c r="A1322" s="17">
        <v>559</v>
      </c>
      <c r="B1322" s="18" t="s">
        <v>44</v>
      </c>
      <c r="C1322" s="63" t="s">
        <v>4523</v>
      </c>
      <c r="D1322" s="64" t="s">
        <v>4524</v>
      </c>
      <c r="E1322" s="64" t="s">
        <v>1070</v>
      </c>
      <c r="F1322" s="64" t="s">
        <v>3616</v>
      </c>
      <c r="G1322" s="64">
        <v>2019.4</v>
      </c>
      <c r="H1322" s="778" t="s">
        <v>4525</v>
      </c>
      <c r="I1322" s="670" t="s">
        <v>4237</v>
      </c>
      <c r="J1322" s="64">
        <v>32</v>
      </c>
      <c r="K1322" s="64">
        <v>1</v>
      </c>
      <c r="L1322" s="18">
        <v>3</v>
      </c>
      <c r="M1322" s="92">
        <f t="shared" si="31"/>
        <v>36</v>
      </c>
      <c r="N1322" s="18" t="s">
        <v>4025</v>
      </c>
    </row>
    <row r="1323" ht="22.5" hidden="1" spans="1:14">
      <c r="A1323" s="17">
        <v>565</v>
      </c>
      <c r="B1323" s="18" t="s">
        <v>76</v>
      </c>
      <c r="C1323" s="63" t="s">
        <v>4526</v>
      </c>
      <c r="D1323" s="64" t="s">
        <v>4527</v>
      </c>
      <c r="E1323" s="64" t="s">
        <v>4528</v>
      </c>
      <c r="F1323" s="64" t="s">
        <v>129</v>
      </c>
      <c r="G1323" s="64">
        <v>2020.7</v>
      </c>
      <c r="H1323" s="778" t="s">
        <v>4529</v>
      </c>
      <c r="I1323" s="104" t="s">
        <v>4284</v>
      </c>
      <c r="J1323" s="662">
        <v>42</v>
      </c>
      <c r="K1323" s="64">
        <v>1</v>
      </c>
      <c r="L1323" s="18">
        <v>3</v>
      </c>
      <c r="M1323" s="92">
        <f t="shared" si="31"/>
        <v>46</v>
      </c>
      <c r="N1323" s="18" t="s">
        <v>4025</v>
      </c>
    </row>
    <row r="1324" ht="22.5" hidden="1" spans="1:14">
      <c r="A1324" s="17">
        <v>523</v>
      </c>
      <c r="B1324" s="18" t="s">
        <v>76</v>
      </c>
      <c r="C1324" s="63" t="s">
        <v>4526</v>
      </c>
      <c r="D1324" s="64" t="s">
        <v>4530</v>
      </c>
      <c r="E1324" s="64" t="s">
        <v>4531</v>
      </c>
      <c r="F1324" s="64" t="s">
        <v>129</v>
      </c>
      <c r="G1324" s="64">
        <v>2020.7</v>
      </c>
      <c r="H1324" s="778" t="s">
        <v>4532</v>
      </c>
      <c r="I1324" s="104" t="s">
        <v>4140</v>
      </c>
      <c r="J1324" s="662">
        <f>35+31</f>
        <v>66</v>
      </c>
      <c r="K1324" s="64">
        <v>1</v>
      </c>
      <c r="L1324" s="18">
        <v>3</v>
      </c>
      <c r="M1324" s="92">
        <f t="shared" si="31"/>
        <v>70</v>
      </c>
      <c r="N1324" s="18" t="s">
        <v>4025</v>
      </c>
    </row>
    <row r="1325" ht="22.5" hidden="1" spans="1:14">
      <c r="A1325" s="17">
        <v>499</v>
      </c>
      <c r="B1325" s="18" t="s">
        <v>76</v>
      </c>
      <c r="C1325" s="63" t="s">
        <v>4526</v>
      </c>
      <c r="D1325" s="64" t="s">
        <v>4533</v>
      </c>
      <c r="E1325" s="64" t="s">
        <v>4517</v>
      </c>
      <c r="F1325" s="64" t="s">
        <v>518</v>
      </c>
      <c r="G1325" s="64">
        <v>2018.9</v>
      </c>
      <c r="H1325" s="778" t="s">
        <v>4518</v>
      </c>
      <c r="I1325" s="104" t="s">
        <v>4333</v>
      </c>
      <c r="J1325" s="662">
        <v>44</v>
      </c>
      <c r="K1325" s="64">
        <v>1</v>
      </c>
      <c r="L1325" s="18">
        <v>3</v>
      </c>
      <c r="M1325" s="92">
        <f t="shared" si="31"/>
        <v>48</v>
      </c>
      <c r="N1325" s="18" t="s">
        <v>4025</v>
      </c>
    </row>
    <row r="1326" ht="22.5" hidden="1" spans="1:14">
      <c r="A1326" s="17">
        <v>517</v>
      </c>
      <c r="B1326" s="18" t="s">
        <v>76</v>
      </c>
      <c r="C1326" s="63" t="s">
        <v>4526</v>
      </c>
      <c r="D1326" s="64" t="s">
        <v>4534</v>
      </c>
      <c r="E1326" s="64" t="s">
        <v>4535</v>
      </c>
      <c r="F1326" s="64" t="s">
        <v>293</v>
      </c>
      <c r="G1326" s="64">
        <v>2018.1</v>
      </c>
      <c r="H1326" s="64" t="s">
        <v>4536</v>
      </c>
      <c r="I1326" s="104" t="s">
        <v>4272</v>
      </c>
      <c r="J1326" s="662">
        <f>27+24</f>
        <v>51</v>
      </c>
      <c r="K1326" s="64">
        <v>1</v>
      </c>
      <c r="L1326" s="18">
        <v>3</v>
      </c>
      <c r="M1326" s="92">
        <f t="shared" si="31"/>
        <v>55</v>
      </c>
      <c r="N1326" s="18" t="s">
        <v>4025</v>
      </c>
    </row>
    <row r="1327" ht="22.5" hidden="1" spans="1:14">
      <c r="A1327" s="17">
        <v>503</v>
      </c>
      <c r="B1327" s="18" t="s">
        <v>76</v>
      </c>
      <c r="C1327" s="63" t="s">
        <v>4537</v>
      </c>
      <c r="D1327" s="64" t="s">
        <v>4538</v>
      </c>
      <c r="E1327" s="64" t="s">
        <v>4539</v>
      </c>
      <c r="F1327" s="64" t="s">
        <v>1267</v>
      </c>
      <c r="G1327" s="64">
        <v>2019.1</v>
      </c>
      <c r="H1327" s="778" t="s">
        <v>4540</v>
      </c>
      <c r="I1327" s="104" t="s">
        <v>4246</v>
      </c>
      <c r="J1327" s="662">
        <v>34</v>
      </c>
      <c r="K1327" s="64">
        <v>1</v>
      </c>
      <c r="L1327" s="18">
        <v>3</v>
      </c>
      <c r="M1327" s="92">
        <f t="shared" ref="M1327:M1350" si="32">L1327+K1327+J1327</f>
        <v>38</v>
      </c>
      <c r="N1327" s="18" t="s">
        <v>4025</v>
      </c>
    </row>
    <row r="1328" ht="33.75" hidden="1" spans="1:14">
      <c r="A1328" s="17">
        <v>515</v>
      </c>
      <c r="B1328" s="18" t="s">
        <v>76</v>
      </c>
      <c r="C1328" s="63" t="s">
        <v>316</v>
      </c>
      <c r="D1328" s="64" t="s">
        <v>317</v>
      </c>
      <c r="E1328" s="64" t="s">
        <v>318</v>
      </c>
      <c r="F1328" s="64" t="s">
        <v>63</v>
      </c>
      <c r="G1328" s="64">
        <v>2020.1</v>
      </c>
      <c r="H1328" s="778" t="s">
        <v>319</v>
      </c>
      <c r="I1328" s="104" t="s">
        <v>4541</v>
      </c>
      <c r="J1328" s="64">
        <f>25+29+23</f>
        <v>77</v>
      </c>
      <c r="K1328" s="662">
        <v>1</v>
      </c>
      <c r="L1328" s="18">
        <v>2</v>
      </c>
      <c r="M1328" s="92">
        <f t="shared" si="32"/>
        <v>80</v>
      </c>
      <c r="N1328" s="18" t="s">
        <v>4025</v>
      </c>
    </row>
    <row r="1329" s="1" customFormat="1" ht="22.5" hidden="1" spans="1:14">
      <c r="A1329" s="45">
        <v>471</v>
      </c>
      <c r="B1329" s="46" t="s">
        <v>76</v>
      </c>
      <c r="C1329" s="63" t="s">
        <v>316</v>
      </c>
      <c r="D1329" s="64" t="s">
        <v>316</v>
      </c>
      <c r="E1329" s="64" t="s">
        <v>4542</v>
      </c>
      <c r="F1329" s="64" t="s">
        <v>63</v>
      </c>
      <c r="G1329" s="64">
        <v>2020.1</v>
      </c>
      <c r="H1329" s="778" t="s">
        <v>319</v>
      </c>
      <c r="I1329" s="104" t="s">
        <v>4162</v>
      </c>
      <c r="J1329" s="64">
        <f>32+29</f>
        <v>61</v>
      </c>
      <c r="K1329" s="664">
        <v>1</v>
      </c>
      <c r="L1329" s="46">
        <v>1</v>
      </c>
      <c r="M1329" s="100">
        <f t="shared" si="32"/>
        <v>63</v>
      </c>
      <c r="N1329" s="46" t="s">
        <v>4025</v>
      </c>
    </row>
    <row r="1330" s="1" customFormat="1" ht="33.75" hidden="1" spans="1:14">
      <c r="A1330" s="45">
        <v>471</v>
      </c>
      <c r="B1330" s="46" t="s">
        <v>76</v>
      </c>
      <c r="C1330" s="63" t="s">
        <v>316</v>
      </c>
      <c r="D1330" s="64" t="s">
        <v>316</v>
      </c>
      <c r="E1330" s="64" t="s">
        <v>4542</v>
      </c>
      <c r="F1330" s="64" t="s">
        <v>63</v>
      </c>
      <c r="G1330" s="64">
        <v>2020.1</v>
      </c>
      <c r="H1330" s="778" t="s">
        <v>319</v>
      </c>
      <c r="I1330" s="104" t="s">
        <v>4167</v>
      </c>
      <c r="J1330" s="64">
        <f>29+28+22+25</f>
        <v>104</v>
      </c>
      <c r="K1330" s="664">
        <v>1</v>
      </c>
      <c r="L1330" s="46">
        <v>3</v>
      </c>
      <c r="M1330" s="100">
        <f t="shared" si="32"/>
        <v>108</v>
      </c>
      <c r="N1330" s="46" t="s">
        <v>4025</v>
      </c>
    </row>
    <row r="1331" s="3" customFormat="1" ht="22.5" hidden="1" spans="1:14">
      <c r="A1331" s="612"/>
      <c r="B1331" s="88"/>
      <c r="C1331" s="639" t="s">
        <v>4543</v>
      </c>
      <c r="D1331" s="571"/>
      <c r="E1331" s="571"/>
      <c r="F1331" s="571"/>
      <c r="G1331" s="571"/>
      <c r="H1331" s="571"/>
      <c r="I1331" s="571" t="s">
        <v>4125</v>
      </c>
      <c r="J1331" s="571">
        <v>30</v>
      </c>
      <c r="K1331" s="671"/>
      <c r="L1331" s="88"/>
      <c r="M1331" s="88">
        <f t="shared" si="32"/>
        <v>30</v>
      </c>
      <c r="N1331" s="88" t="s">
        <v>4025</v>
      </c>
    </row>
    <row r="1332" ht="22.5" hidden="1" spans="1:14">
      <c r="A1332" s="17">
        <v>452</v>
      </c>
      <c r="B1332" s="18" t="s">
        <v>68</v>
      </c>
      <c r="C1332" s="63" t="s">
        <v>4544</v>
      </c>
      <c r="D1332" s="64" t="s">
        <v>4456</v>
      </c>
      <c r="E1332" s="64" t="s">
        <v>4457</v>
      </c>
      <c r="F1332" s="64" t="s">
        <v>4045</v>
      </c>
      <c r="G1332" s="64">
        <v>2017.7</v>
      </c>
      <c r="H1332" s="778" t="s">
        <v>4458</v>
      </c>
      <c r="I1332" s="104" t="s">
        <v>4284</v>
      </c>
      <c r="J1332" s="64">
        <v>42</v>
      </c>
      <c r="K1332" s="662">
        <v>1</v>
      </c>
      <c r="L1332" s="18">
        <v>3</v>
      </c>
      <c r="M1332" s="92">
        <f t="shared" si="32"/>
        <v>46</v>
      </c>
      <c r="N1332" s="18" t="s">
        <v>4025</v>
      </c>
    </row>
    <row r="1333" ht="22.5" hidden="1" spans="1:14">
      <c r="A1333" s="17"/>
      <c r="B1333" s="18"/>
      <c r="C1333" s="63" t="s">
        <v>882</v>
      </c>
      <c r="D1333" s="64" t="s">
        <v>888</v>
      </c>
      <c r="E1333" s="64"/>
      <c r="F1333" s="64"/>
      <c r="G1333" s="64"/>
      <c r="H1333" s="64"/>
      <c r="I1333" s="64" t="s">
        <v>4180</v>
      </c>
      <c r="J1333" s="662"/>
      <c r="K1333" s="64"/>
      <c r="L1333" s="18"/>
      <c r="M1333" s="18"/>
      <c r="N1333" s="18" t="s">
        <v>4025</v>
      </c>
    </row>
    <row r="1334" ht="22.5" hidden="1" spans="1:14">
      <c r="A1334" s="17"/>
      <c r="B1334" s="18"/>
      <c r="C1334" s="63" t="s">
        <v>904</v>
      </c>
      <c r="D1334" s="64" t="s">
        <v>888</v>
      </c>
      <c r="E1334" s="64"/>
      <c r="F1334" s="64"/>
      <c r="G1334" s="64"/>
      <c r="H1334" s="64"/>
      <c r="I1334" s="64" t="s">
        <v>4030</v>
      </c>
      <c r="J1334" s="662"/>
      <c r="K1334" s="64"/>
      <c r="L1334" s="18"/>
      <c r="M1334" s="18"/>
      <c r="N1334" s="18" t="s">
        <v>4025</v>
      </c>
    </row>
    <row r="1335" s="1" customFormat="1" hidden="1" spans="1:14">
      <c r="A1335" s="45"/>
      <c r="B1335" s="46" t="s">
        <v>76</v>
      </c>
      <c r="C1335" s="63" t="s">
        <v>4545</v>
      </c>
      <c r="D1335" s="64" t="s">
        <v>4546</v>
      </c>
      <c r="E1335" s="64" t="s">
        <v>4547</v>
      </c>
      <c r="F1335" s="64" t="s">
        <v>4548</v>
      </c>
      <c r="G1335" s="64">
        <v>2016.1</v>
      </c>
      <c r="H1335" s="778" t="s">
        <v>4549</v>
      </c>
      <c r="I1335" s="104" t="s">
        <v>4550</v>
      </c>
      <c r="J1335" s="64">
        <v>29</v>
      </c>
      <c r="K1335" s="664">
        <v>1</v>
      </c>
      <c r="L1335" s="46">
        <v>2</v>
      </c>
      <c r="M1335" s="46">
        <f t="shared" si="32"/>
        <v>32</v>
      </c>
      <c r="N1335" s="46" t="s">
        <v>4025</v>
      </c>
    </row>
    <row r="1336" ht="22.5" hidden="1" spans="1:14">
      <c r="A1336" s="435" t="s">
        <v>4380</v>
      </c>
      <c r="B1336" s="18" t="s">
        <v>76</v>
      </c>
      <c r="C1336" s="63" t="s">
        <v>4551</v>
      </c>
      <c r="D1336" s="64" t="s">
        <v>4431</v>
      </c>
      <c r="E1336" s="64" t="s">
        <v>4383</v>
      </c>
      <c r="F1336" s="64" t="s">
        <v>63</v>
      </c>
      <c r="G1336" s="64">
        <v>2019.1</v>
      </c>
      <c r="H1336" s="64" t="s">
        <v>4384</v>
      </c>
      <c r="I1336" s="104" t="s">
        <v>4272</v>
      </c>
      <c r="J1336" s="64">
        <f>27+24</f>
        <v>51</v>
      </c>
      <c r="K1336" s="64">
        <v>1</v>
      </c>
      <c r="L1336" s="18">
        <v>3</v>
      </c>
      <c r="M1336" s="92">
        <f t="shared" si="32"/>
        <v>55</v>
      </c>
      <c r="N1336" s="18" t="s">
        <v>4025</v>
      </c>
    </row>
    <row r="1337" ht="22.5" hidden="1" spans="1:14">
      <c r="A1337" s="17">
        <v>472</v>
      </c>
      <c r="B1337" s="18" t="s">
        <v>76</v>
      </c>
      <c r="C1337" s="63" t="s">
        <v>4552</v>
      </c>
      <c r="D1337" s="64" t="s">
        <v>4553</v>
      </c>
      <c r="E1337" s="64" t="s">
        <v>4554</v>
      </c>
      <c r="F1337" s="64" t="s">
        <v>63</v>
      </c>
      <c r="G1337" s="64">
        <v>2020.1</v>
      </c>
      <c r="H1337" s="64" t="s">
        <v>4555</v>
      </c>
      <c r="I1337" s="104" t="s">
        <v>4272</v>
      </c>
      <c r="J1337" s="64">
        <f>27+24</f>
        <v>51</v>
      </c>
      <c r="K1337" s="64">
        <v>1</v>
      </c>
      <c r="L1337" s="18">
        <v>3</v>
      </c>
      <c r="M1337" s="92">
        <f t="shared" si="32"/>
        <v>55</v>
      </c>
      <c r="N1337" s="18" t="s">
        <v>4025</v>
      </c>
    </row>
    <row r="1338" ht="33.75" hidden="1" spans="1:14">
      <c r="A1338" s="17">
        <v>569</v>
      </c>
      <c r="B1338" s="18" t="s">
        <v>309</v>
      </c>
      <c r="C1338" s="63" t="s">
        <v>4556</v>
      </c>
      <c r="D1338" s="64" t="s">
        <v>4066</v>
      </c>
      <c r="E1338" s="64" t="s">
        <v>3540</v>
      </c>
      <c r="F1338" s="64" t="s">
        <v>2324</v>
      </c>
      <c r="G1338" s="64">
        <v>2020.2</v>
      </c>
      <c r="H1338" s="64" t="s">
        <v>4067</v>
      </c>
      <c r="I1338" s="104" t="s">
        <v>4557</v>
      </c>
      <c r="J1338" s="64">
        <f>30+35</f>
        <v>65</v>
      </c>
      <c r="K1338" s="64">
        <v>1</v>
      </c>
      <c r="L1338" s="18">
        <v>2</v>
      </c>
      <c r="M1338" s="92">
        <f t="shared" si="32"/>
        <v>68</v>
      </c>
      <c r="N1338" s="18" t="s">
        <v>4025</v>
      </c>
    </row>
    <row r="1339" s="6" customFormat="1" ht="33.75" hidden="1" spans="1:14">
      <c r="A1339" s="384">
        <v>519</v>
      </c>
      <c r="B1339" s="92" t="s">
        <v>76</v>
      </c>
      <c r="C1339" s="536" t="s">
        <v>4558</v>
      </c>
      <c r="D1339" s="73" t="s">
        <v>4559</v>
      </c>
      <c r="E1339" s="73" t="s">
        <v>4560</v>
      </c>
      <c r="F1339" s="73" t="s">
        <v>4561</v>
      </c>
      <c r="G1339" s="73">
        <v>2020.1</v>
      </c>
      <c r="H1339" s="792" t="s">
        <v>4562</v>
      </c>
      <c r="I1339" s="105" t="s">
        <v>4153</v>
      </c>
      <c r="J1339" s="73">
        <f>37+36+38+35+34+34</f>
        <v>214</v>
      </c>
      <c r="K1339" s="73">
        <v>2</v>
      </c>
      <c r="L1339" s="92">
        <v>3</v>
      </c>
      <c r="M1339" s="92">
        <f t="shared" si="32"/>
        <v>219</v>
      </c>
      <c r="N1339" s="92" t="s">
        <v>4025</v>
      </c>
    </row>
    <row r="1340" ht="33.75" hidden="1" spans="1:14">
      <c r="A1340" s="17">
        <v>485</v>
      </c>
      <c r="B1340" s="18" t="s">
        <v>76</v>
      </c>
      <c r="C1340" s="63" t="s">
        <v>4563</v>
      </c>
      <c r="D1340" s="64" t="s">
        <v>4564</v>
      </c>
      <c r="E1340" s="64" t="s">
        <v>4565</v>
      </c>
      <c r="F1340" s="64" t="s">
        <v>80</v>
      </c>
      <c r="G1340" s="64">
        <v>2017.4</v>
      </c>
      <c r="H1340" s="778" t="s">
        <v>1389</v>
      </c>
      <c r="I1340" s="104" t="s">
        <v>4149</v>
      </c>
      <c r="J1340" s="64">
        <v>31</v>
      </c>
      <c r="K1340" s="64">
        <v>1</v>
      </c>
      <c r="L1340" s="18">
        <v>3</v>
      </c>
      <c r="M1340" s="92">
        <f t="shared" si="32"/>
        <v>35</v>
      </c>
      <c r="N1340" s="18" t="s">
        <v>4025</v>
      </c>
    </row>
    <row r="1341" ht="56.25" hidden="1" spans="1:14">
      <c r="A1341" s="17"/>
      <c r="B1341" s="18" t="s">
        <v>76</v>
      </c>
      <c r="C1341" s="63" t="s">
        <v>4566</v>
      </c>
      <c r="D1341" s="64" t="s">
        <v>4567</v>
      </c>
      <c r="E1341" s="64" t="s">
        <v>4568</v>
      </c>
      <c r="F1341" s="64" t="s">
        <v>63</v>
      </c>
      <c r="G1341" s="64" t="s">
        <v>4569</v>
      </c>
      <c r="H1341" s="778" t="s">
        <v>549</v>
      </c>
      <c r="I1341" s="104" t="s">
        <v>4030</v>
      </c>
      <c r="J1341" s="64">
        <v>27</v>
      </c>
      <c r="K1341" s="64">
        <v>1</v>
      </c>
      <c r="L1341" s="18">
        <v>3</v>
      </c>
      <c r="M1341" s="92">
        <f t="shared" si="32"/>
        <v>31</v>
      </c>
      <c r="N1341" s="18" t="s">
        <v>4025</v>
      </c>
    </row>
    <row r="1342" ht="33.75" hidden="1" spans="1:14">
      <c r="A1342" s="17">
        <v>534</v>
      </c>
      <c r="B1342" s="18" t="s">
        <v>76</v>
      </c>
      <c r="C1342" s="63" t="s">
        <v>4566</v>
      </c>
      <c r="D1342" s="64" t="s">
        <v>4570</v>
      </c>
      <c r="E1342" s="64" t="s">
        <v>4571</v>
      </c>
      <c r="F1342" s="64" t="s">
        <v>63</v>
      </c>
      <c r="G1342" s="64" t="s">
        <v>4572</v>
      </c>
      <c r="H1342" s="778" t="s">
        <v>3134</v>
      </c>
      <c r="I1342" s="104" t="s">
        <v>4573</v>
      </c>
      <c r="J1342" s="64">
        <f>32+25</f>
        <v>57</v>
      </c>
      <c r="K1342" s="64">
        <v>1</v>
      </c>
      <c r="L1342" s="18">
        <v>3</v>
      </c>
      <c r="M1342" s="92">
        <f t="shared" si="32"/>
        <v>61</v>
      </c>
      <c r="N1342" s="18" t="s">
        <v>4025</v>
      </c>
    </row>
    <row r="1343" ht="22.5" hidden="1" spans="1:14">
      <c r="A1343" s="17">
        <v>567</v>
      </c>
      <c r="B1343" s="18" t="s">
        <v>309</v>
      </c>
      <c r="C1343" s="63" t="s">
        <v>4574</v>
      </c>
      <c r="D1343" s="64" t="s">
        <v>4500</v>
      </c>
      <c r="E1343" s="64" t="s">
        <v>4501</v>
      </c>
      <c r="F1343" s="64" t="s">
        <v>56</v>
      </c>
      <c r="G1343" s="64">
        <v>2015.8</v>
      </c>
      <c r="H1343" s="778" t="s">
        <v>4502</v>
      </c>
      <c r="I1343" s="104" t="s">
        <v>4140</v>
      </c>
      <c r="J1343" s="64">
        <f>35+31</f>
        <v>66</v>
      </c>
      <c r="K1343" s="64">
        <v>1</v>
      </c>
      <c r="L1343" s="18">
        <v>2</v>
      </c>
      <c r="M1343" s="92">
        <f t="shared" si="32"/>
        <v>69</v>
      </c>
      <c r="N1343" s="18" t="s">
        <v>4025</v>
      </c>
    </row>
    <row r="1344" ht="78.75" hidden="1" spans="1:14">
      <c r="A1344" s="17">
        <v>572</v>
      </c>
      <c r="B1344" s="18" t="s">
        <v>59</v>
      </c>
      <c r="C1344" s="63" t="s">
        <v>4575</v>
      </c>
      <c r="D1344" s="64" t="s">
        <v>146</v>
      </c>
      <c r="E1344" s="64" t="s">
        <v>4576</v>
      </c>
      <c r="F1344" s="64" t="s">
        <v>148</v>
      </c>
      <c r="G1344" s="64" t="s">
        <v>4342</v>
      </c>
      <c r="H1344" s="778" t="s">
        <v>150</v>
      </c>
      <c r="I1344" s="104" t="s">
        <v>4379</v>
      </c>
      <c r="J1344" s="64">
        <v>33</v>
      </c>
      <c r="K1344" s="64">
        <v>1</v>
      </c>
      <c r="L1344" s="18">
        <v>3</v>
      </c>
      <c r="M1344" s="92">
        <f t="shared" si="32"/>
        <v>37</v>
      </c>
      <c r="N1344" s="18" t="s">
        <v>4025</v>
      </c>
    </row>
    <row r="1345" ht="22.5" hidden="1" spans="1:14">
      <c r="A1345" s="17">
        <v>504</v>
      </c>
      <c r="B1345" s="18" t="s">
        <v>76</v>
      </c>
      <c r="C1345" s="63" t="s">
        <v>4577</v>
      </c>
      <c r="D1345" s="64" t="s">
        <v>4578</v>
      </c>
      <c r="E1345" s="64" t="s">
        <v>4579</v>
      </c>
      <c r="F1345" s="64" t="s">
        <v>996</v>
      </c>
      <c r="G1345" s="64" t="s">
        <v>4580</v>
      </c>
      <c r="H1345" s="778" t="s">
        <v>4581</v>
      </c>
      <c r="I1345" s="104" t="s">
        <v>4149</v>
      </c>
      <c r="J1345" s="64">
        <v>31</v>
      </c>
      <c r="K1345" s="64">
        <v>1</v>
      </c>
      <c r="L1345" s="18">
        <v>3</v>
      </c>
      <c r="M1345" s="92">
        <f t="shared" si="32"/>
        <v>35</v>
      </c>
      <c r="N1345" s="18" t="s">
        <v>4025</v>
      </c>
    </row>
    <row r="1346" ht="22.5" hidden="1" spans="1:14">
      <c r="A1346" s="17">
        <v>502</v>
      </c>
      <c r="B1346" s="18" t="s">
        <v>76</v>
      </c>
      <c r="C1346" s="63" t="s">
        <v>4582</v>
      </c>
      <c r="D1346" s="64" t="s">
        <v>4583</v>
      </c>
      <c r="E1346" s="64" t="s">
        <v>4584</v>
      </c>
      <c r="F1346" s="64" t="s">
        <v>518</v>
      </c>
      <c r="G1346" s="64" t="s">
        <v>4585</v>
      </c>
      <c r="H1346" s="64" t="s">
        <v>4586</v>
      </c>
      <c r="I1346" s="104" t="s">
        <v>4036</v>
      </c>
      <c r="J1346" s="64">
        <v>24</v>
      </c>
      <c r="K1346" s="64">
        <v>1</v>
      </c>
      <c r="L1346" s="18">
        <v>3</v>
      </c>
      <c r="M1346" s="92">
        <f t="shared" si="32"/>
        <v>28</v>
      </c>
      <c r="N1346" s="18" t="s">
        <v>4025</v>
      </c>
    </row>
    <row r="1347" ht="22.5" hidden="1" spans="1:14">
      <c r="A1347" s="17">
        <v>493</v>
      </c>
      <c r="B1347" s="18" t="s">
        <v>76</v>
      </c>
      <c r="C1347" s="63" t="s">
        <v>4587</v>
      </c>
      <c r="D1347" s="64" t="s">
        <v>4588</v>
      </c>
      <c r="E1347" s="64" t="s">
        <v>4039</v>
      </c>
      <c r="F1347" s="64" t="s">
        <v>80</v>
      </c>
      <c r="G1347" s="64">
        <v>2018.3</v>
      </c>
      <c r="H1347" s="64" t="s">
        <v>4589</v>
      </c>
      <c r="I1347" s="104" t="s">
        <v>4187</v>
      </c>
      <c r="J1347" s="64">
        <v>19</v>
      </c>
      <c r="K1347" s="64">
        <v>1</v>
      </c>
      <c r="L1347" s="18">
        <v>3</v>
      </c>
      <c r="M1347" s="92">
        <f t="shared" si="32"/>
        <v>23</v>
      </c>
      <c r="N1347" s="18" t="s">
        <v>4025</v>
      </c>
    </row>
    <row r="1348" ht="22.5" hidden="1" spans="1:14">
      <c r="A1348" s="17">
        <v>568</v>
      </c>
      <c r="B1348" s="18" t="s">
        <v>309</v>
      </c>
      <c r="C1348" s="63" t="s">
        <v>4590</v>
      </c>
      <c r="D1348" s="64" t="s">
        <v>4591</v>
      </c>
      <c r="E1348" s="64" t="s">
        <v>2481</v>
      </c>
      <c r="F1348" s="64" t="s">
        <v>313</v>
      </c>
      <c r="G1348" s="403" t="s">
        <v>2482</v>
      </c>
      <c r="H1348" s="64" t="s">
        <v>2483</v>
      </c>
      <c r="I1348" s="104" t="s">
        <v>4082</v>
      </c>
      <c r="J1348" s="64">
        <f>41+39+37</f>
        <v>117</v>
      </c>
      <c r="K1348" s="64">
        <v>1</v>
      </c>
      <c r="L1348" s="18">
        <v>3</v>
      </c>
      <c r="M1348" s="92">
        <f t="shared" si="32"/>
        <v>121</v>
      </c>
      <c r="N1348" s="18" t="s">
        <v>4025</v>
      </c>
    </row>
    <row r="1349" ht="22.5" hidden="1" spans="1:14">
      <c r="A1349" s="17">
        <v>556</v>
      </c>
      <c r="B1349" s="18" t="s">
        <v>44</v>
      </c>
      <c r="C1349" s="63" t="s">
        <v>4592</v>
      </c>
      <c r="D1349" s="64" t="s">
        <v>4593</v>
      </c>
      <c r="E1349" s="664" t="s">
        <v>4594</v>
      </c>
      <c r="F1349" s="64" t="s">
        <v>15</v>
      </c>
      <c r="G1349" s="64" t="s">
        <v>4595</v>
      </c>
      <c r="H1349" s="778" t="s">
        <v>4596</v>
      </c>
      <c r="I1349" s="104" t="s">
        <v>4295</v>
      </c>
      <c r="J1349" s="64">
        <f>22+25</f>
        <v>47</v>
      </c>
      <c r="K1349" s="64">
        <v>1</v>
      </c>
      <c r="L1349" s="18">
        <v>3</v>
      </c>
      <c r="M1349" s="92">
        <f t="shared" si="32"/>
        <v>51</v>
      </c>
      <c r="N1349" s="18" t="s">
        <v>4025</v>
      </c>
    </row>
    <row r="1350" ht="22.5" hidden="1" spans="1:14">
      <c r="A1350" s="17">
        <v>453</v>
      </c>
      <c r="B1350" s="18" t="s">
        <v>68</v>
      </c>
      <c r="C1350" s="63" t="s">
        <v>4597</v>
      </c>
      <c r="D1350" s="64" t="s">
        <v>4598</v>
      </c>
      <c r="E1350" s="64" t="s">
        <v>4599</v>
      </c>
      <c r="F1350" s="64" t="s">
        <v>4600</v>
      </c>
      <c r="G1350" s="403" t="s">
        <v>4601</v>
      </c>
      <c r="H1350" s="778" t="s">
        <v>4602</v>
      </c>
      <c r="I1350" s="104" t="s">
        <v>4333</v>
      </c>
      <c r="J1350" s="64">
        <v>44</v>
      </c>
      <c r="K1350" s="64">
        <v>1</v>
      </c>
      <c r="L1350" s="18">
        <v>3</v>
      </c>
      <c r="M1350" s="92">
        <f t="shared" si="32"/>
        <v>48</v>
      </c>
      <c r="N1350" s="18" t="s">
        <v>4025</v>
      </c>
    </row>
    <row r="1351" s="6" customFormat="1" hidden="1" spans="1:14">
      <c r="A1351" s="384"/>
      <c r="B1351" s="92"/>
      <c r="C1351" s="536" t="s">
        <v>2152</v>
      </c>
      <c r="D1351" s="73" t="s">
        <v>4603</v>
      </c>
      <c r="E1351" s="73"/>
      <c r="F1351" s="73"/>
      <c r="G1351" s="73"/>
      <c r="H1351" s="73"/>
      <c r="I1351" s="73" t="s">
        <v>4112</v>
      </c>
      <c r="J1351" s="73">
        <v>29</v>
      </c>
      <c r="K1351" s="73">
        <v>1</v>
      </c>
      <c r="L1351" s="92">
        <v>2</v>
      </c>
      <c r="M1351" s="92"/>
      <c r="N1351" s="92" t="s">
        <v>4025</v>
      </c>
    </row>
    <row r="1352" s="1" customFormat="1" hidden="1" spans="1:14">
      <c r="A1352" s="45"/>
      <c r="B1352" s="46" t="s">
        <v>76</v>
      </c>
      <c r="C1352" s="63" t="s">
        <v>4604</v>
      </c>
      <c r="D1352" s="64" t="s">
        <v>4605</v>
      </c>
      <c r="E1352" s="64" t="s">
        <v>4606</v>
      </c>
      <c r="F1352" s="70" t="s">
        <v>518</v>
      </c>
      <c r="G1352" s="66" t="s">
        <v>2920</v>
      </c>
      <c r="H1352" s="69" t="s">
        <v>4607</v>
      </c>
      <c r="I1352" s="104" t="s">
        <v>4608</v>
      </c>
      <c r="J1352" s="64">
        <v>29</v>
      </c>
      <c r="K1352" s="64">
        <v>1</v>
      </c>
      <c r="L1352" s="46">
        <v>3</v>
      </c>
      <c r="M1352" s="100">
        <v>33</v>
      </c>
      <c r="N1352" s="46" t="s">
        <v>4609</v>
      </c>
    </row>
    <row r="1353" ht="22.5" hidden="1" spans="1:14">
      <c r="A1353" s="17"/>
      <c r="B1353" s="18" t="s">
        <v>76</v>
      </c>
      <c r="C1353" s="63" t="s">
        <v>4610</v>
      </c>
      <c r="D1353" s="64" t="s">
        <v>4611</v>
      </c>
      <c r="E1353" s="64" t="s">
        <v>4612</v>
      </c>
      <c r="F1353" s="70" t="s">
        <v>63</v>
      </c>
      <c r="G1353" s="66" t="s">
        <v>4613</v>
      </c>
      <c r="H1353" s="69" t="s">
        <v>4305</v>
      </c>
      <c r="I1353" s="104" t="s">
        <v>4608</v>
      </c>
      <c r="J1353" s="64">
        <v>29</v>
      </c>
      <c r="K1353" s="64">
        <v>1</v>
      </c>
      <c r="L1353" s="18">
        <v>3</v>
      </c>
      <c r="M1353" s="18">
        <v>33</v>
      </c>
      <c r="N1353" s="18" t="s">
        <v>4609</v>
      </c>
    </row>
    <row r="1354" hidden="1" spans="1:14">
      <c r="A1354" s="17"/>
      <c r="B1354" s="18" t="s">
        <v>76</v>
      </c>
      <c r="C1354" s="63" t="s">
        <v>4614</v>
      </c>
      <c r="D1354" s="64" t="s">
        <v>4615</v>
      </c>
      <c r="E1354" s="64" t="s">
        <v>4616</v>
      </c>
      <c r="F1354" s="70" t="s">
        <v>996</v>
      </c>
      <c r="G1354" s="66" t="s">
        <v>4617</v>
      </c>
      <c r="H1354" s="69" t="s">
        <v>4618</v>
      </c>
      <c r="I1354" s="104" t="s">
        <v>4608</v>
      </c>
      <c r="J1354" s="64">
        <v>29</v>
      </c>
      <c r="K1354" s="64">
        <v>1</v>
      </c>
      <c r="L1354" s="18">
        <v>3</v>
      </c>
      <c r="M1354" s="18">
        <v>33</v>
      </c>
      <c r="N1354" s="18" t="s">
        <v>4609</v>
      </c>
    </row>
    <row r="1355" s="1" customFormat="1" ht="45" hidden="1" spans="1:14">
      <c r="A1355" s="45"/>
      <c r="B1355" s="46" t="s">
        <v>76</v>
      </c>
      <c r="C1355" s="63" t="s">
        <v>4619</v>
      </c>
      <c r="D1355" s="64" t="s">
        <v>4620</v>
      </c>
      <c r="E1355" s="64" t="s">
        <v>4621</v>
      </c>
      <c r="F1355" s="70" t="s">
        <v>4622</v>
      </c>
      <c r="G1355" s="66" t="s">
        <v>4623</v>
      </c>
      <c r="H1355" s="69" t="s">
        <v>4624</v>
      </c>
      <c r="I1355" s="104" t="s">
        <v>4608</v>
      </c>
      <c r="J1355" s="64">
        <v>29</v>
      </c>
      <c r="K1355" s="64">
        <v>1</v>
      </c>
      <c r="L1355" s="46">
        <v>2</v>
      </c>
      <c r="M1355" s="100">
        <v>32</v>
      </c>
      <c r="N1355" s="46" t="s">
        <v>4609</v>
      </c>
    </row>
    <row r="1356" hidden="1" spans="1:14">
      <c r="A1356" s="17"/>
      <c r="B1356" s="18" t="s">
        <v>44</v>
      </c>
      <c r="C1356" s="63" t="s">
        <v>4625</v>
      </c>
      <c r="D1356" s="64" t="s">
        <v>4626</v>
      </c>
      <c r="E1356" s="64" t="s">
        <v>4627</v>
      </c>
      <c r="F1356" s="70" t="s">
        <v>129</v>
      </c>
      <c r="G1356" s="66" t="s">
        <v>4628</v>
      </c>
      <c r="H1356" s="69" t="s">
        <v>4629</v>
      </c>
      <c r="I1356" s="104" t="s">
        <v>4608</v>
      </c>
      <c r="J1356" s="64">
        <v>29</v>
      </c>
      <c r="K1356" s="64">
        <v>1</v>
      </c>
      <c r="L1356" s="18">
        <v>3</v>
      </c>
      <c r="M1356" s="92">
        <v>33</v>
      </c>
      <c r="N1356" s="18" t="s">
        <v>4609</v>
      </c>
    </row>
    <row r="1357" hidden="1" spans="1:14">
      <c r="A1357" s="17"/>
      <c r="B1357" s="18"/>
      <c r="C1357" s="536" t="s">
        <v>134</v>
      </c>
      <c r="D1357" s="73" t="s">
        <v>4603</v>
      </c>
      <c r="E1357" s="73"/>
      <c r="F1357" s="672"/>
      <c r="G1357" s="74"/>
      <c r="H1357" s="673"/>
      <c r="I1357" s="105" t="s">
        <v>4630</v>
      </c>
      <c r="J1357" s="73"/>
      <c r="K1357" s="73"/>
      <c r="L1357" s="92"/>
      <c r="M1357" s="92"/>
      <c r="N1357" s="92" t="s">
        <v>4609</v>
      </c>
    </row>
    <row r="1358" hidden="1" spans="1:14">
      <c r="A1358" s="17"/>
      <c r="B1358" s="18"/>
      <c r="C1358" s="536" t="s">
        <v>1774</v>
      </c>
      <c r="D1358" s="73" t="s">
        <v>4603</v>
      </c>
      <c r="E1358" s="73"/>
      <c r="F1358" s="672"/>
      <c r="G1358" s="74"/>
      <c r="H1358" s="673"/>
      <c r="I1358" s="105" t="s">
        <v>4630</v>
      </c>
      <c r="J1358" s="73"/>
      <c r="K1358" s="73"/>
      <c r="L1358" s="92"/>
      <c r="M1358" s="92"/>
      <c r="N1358" s="92" t="s">
        <v>4609</v>
      </c>
    </row>
    <row r="1359" hidden="1" spans="1:14">
      <c r="A1359" s="17"/>
      <c r="B1359" s="18"/>
      <c r="C1359" s="536" t="s">
        <v>2030</v>
      </c>
      <c r="D1359" s="73" t="s">
        <v>4603</v>
      </c>
      <c r="E1359" s="73"/>
      <c r="F1359" s="672"/>
      <c r="G1359" s="74"/>
      <c r="H1359" s="673"/>
      <c r="I1359" s="105" t="s">
        <v>4630</v>
      </c>
      <c r="J1359" s="73"/>
      <c r="K1359" s="73"/>
      <c r="L1359" s="92"/>
      <c r="M1359" s="92"/>
      <c r="N1359" s="92" t="s">
        <v>4609</v>
      </c>
    </row>
    <row r="1360" hidden="1" spans="1:14">
      <c r="A1360" s="17"/>
      <c r="B1360" s="18"/>
      <c r="C1360" s="536" t="s">
        <v>2152</v>
      </c>
      <c r="D1360" s="73" t="s">
        <v>4603</v>
      </c>
      <c r="E1360" s="73"/>
      <c r="F1360" s="672"/>
      <c r="G1360" s="74"/>
      <c r="H1360" s="673"/>
      <c r="I1360" s="105" t="s">
        <v>4630</v>
      </c>
      <c r="J1360" s="73"/>
      <c r="K1360" s="73"/>
      <c r="L1360" s="92"/>
      <c r="M1360" s="92"/>
      <c r="N1360" s="92" t="s">
        <v>4609</v>
      </c>
    </row>
    <row r="1361" hidden="1" spans="1:14">
      <c r="A1361" s="17"/>
      <c r="B1361" s="18"/>
      <c r="C1361" s="536" t="s">
        <v>2016</v>
      </c>
      <c r="D1361" s="73" t="s">
        <v>4603</v>
      </c>
      <c r="E1361" s="73"/>
      <c r="F1361" s="672"/>
      <c r="G1361" s="74"/>
      <c r="H1361" s="673"/>
      <c r="I1361" s="105" t="s">
        <v>4630</v>
      </c>
      <c r="J1361" s="73"/>
      <c r="K1361" s="73"/>
      <c r="L1361" s="92"/>
      <c r="M1361" s="92"/>
      <c r="N1361" s="92" t="s">
        <v>4609</v>
      </c>
    </row>
    <row r="1362" hidden="1" spans="1:14">
      <c r="A1362" s="17"/>
      <c r="B1362" s="18"/>
      <c r="C1362" s="536" t="s">
        <v>1791</v>
      </c>
      <c r="D1362" s="73" t="s">
        <v>4603</v>
      </c>
      <c r="E1362" s="73"/>
      <c r="F1362" s="672"/>
      <c r="G1362" s="74"/>
      <c r="H1362" s="673"/>
      <c r="I1362" s="105" t="s">
        <v>4630</v>
      </c>
      <c r="J1362" s="73"/>
      <c r="K1362" s="73"/>
      <c r="L1362" s="92"/>
      <c r="M1362" s="92"/>
      <c r="N1362" s="92" t="s">
        <v>4609</v>
      </c>
    </row>
    <row r="1363" s="1" customFormat="1" ht="22.5" hidden="1" spans="1:14">
      <c r="A1363" s="45"/>
      <c r="B1363" s="46" t="s">
        <v>44</v>
      </c>
      <c r="C1363" s="63" t="s">
        <v>4631</v>
      </c>
      <c r="D1363" s="64" t="s">
        <v>4632</v>
      </c>
      <c r="E1363" s="64" t="s">
        <v>4633</v>
      </c>
      <c r="F1363" s="70" t="s">
        <v>4634</v>
      </c>
      <c r="G1363" s="66" t="s">
        <v>4635</v>
      </c>
      <c r="H1363" s="69" t="s">
        <v>4636</v>
      </c>
      <c r="I1363" s="104" t="s">
        <v>4637</v>
      </c>
      <c r="J1363" s="64">
        <v>26</v>
      </c>
      <c r="K1363" s="64">
        <v>1</v>
      </c>
      <c r="L1363" s="46">
        <v>3</v>
      </c>
      <c r="M1363" s="46">
        <v>30</v>
      </c>
      <c r="N1363" s="46" t="s">
        <v>4609</v>
      </c>
    </row>
    <row r="1364" s="1" customFormat="1" hidden="1" spans="1:14">
      <c r="A1364" s="45"/>
      <c r="B1364" s="46" t="s">
        <v>68</v>
      </c>
      <c r="C1364" s="63" t="s">
        <v>4638</v>
      </c>
      <c r="D1364" s="64" t="s">
        <v>4639</v>
      </c>
      <c r="E1364" s="64" t="s">
        <v>4640</v>
      </c>
      <c r="F1364" s="70" t="s">
        <v>4641</v>
      </c>
      <c r="G1364" s="66" t="s">
        <v>105</v>
      </c>
      <c r="H1364" s="69" t="s">
        <v>4642</v>
      </c>
      <c r="I1364" s="104" t="s">
        <v>4637</v>
      </c>
      <c r="J1364" s="64">
        <v>26</v>
      </c>
      <c r="K1364" s="64">
        <v>1</v>
      </c>
      <c r="L1364" s="46">
        <v>2</v>
      </c>
      <c r="M1364" s="46">
        <v>29</v>
      </c>
      <c r="N1364" s="46" t="s">
        <v>4609</v>
      </c>
    </row>
    <row r="1365" hidden="1" spans="1:14">
      <c r="A1365" s="17"/>
      <c r="B1365" s="18" t="s">
        <v>44</v>
      </c>
      <c r="C1365" s="63" t="s">
        <v>4643</v>
      </c>
      <c r="D1365" s="64" t="s">
        <v>1483</v>
      </c>
      <c r="E1365" s="64" t="s">
        <v>684</v>
      </c>
      <c r="F1365" s="70" t="s">
        <v>275</v>
      </c>
      <c r="G1365" s="66" t="s">
        <v>105</v>
      </c>
      <c r="H1365" s="69" t="s">
        <v>686</v>
      </c>
      <c r="I1365" s="104" t="s">
        <v>4637</v>
      </c>
      <c r="J1365" s="64">
        <v>26</v>
      </c>
      <c r="K1365" s="64">
        <v>1</v>
      </c>
      <c r="L1365" s="18">
        <v>3</v>
      </c>
      <c r="M1365" s="92">
        <v>30</v>
      </c>
      <c r="N1365" s="18" t="s">
        <v>4609</v>
      </c>
    </row>
    <row r="1366" hidden="1" spans="1:14">
      <c r="A1366" s="17"/>
      <c r="B1366" s="18" t="s">
        <v>76</v>
      </c>
      <c r="C1366" s="63" t="s">
        <v>4644</v>
      </c>
      <c r="D1366" s="64" t="s">
        <v>4645</v>
      </c>
      <c r="E1366" s="64" t="s">
        <v>4646</v>
      </c>
      <c r="F1366" s="70" t="s">
        <v>342</v>
      </c>
      <c r="G1366" s="66" t="s">
        <v>4647</v>
      </c>
      <c r="H1366" s="69" t="s">
        <v>4648</v>
      </c>
      <c r="I1366" s="104" t="s">
        <v>4637</v>
      </c>
      <c r="J1366" s="64">
        <v>26</v>
      </c>
      <c r="K1366" s="64">
        <v>1</v>
      </c>
      <c r="L1366" s="18">
        <v>3</v>
      </c>
      <c r="M1366" s="92">
        <v>30</v>
      </c>
      <c r="N1366" s="18" t="s">
        <v>4609</v>
      </c>
    </row>
    <row r="1367" hidden="1" spans="1:14">
      <c r="A1367" s="17"/>
      <c r="B1367" s="18" t="s">
        <v>68</v>
      </c>
      <c r="C1367" s="63" t="s">
        <v>4649</v>
      </c>
      <c r="D1367" s="64" t="s">
        <v>4650</v>
      </c>
      <c r="E1367" s="64" t="s">
        <v>4651</v>
      </c>
      <c r="F1367" s="70" t="s">
        <v>4652</v>
      </c>
      <c r="G1367" s="66" t="s">
        <v>4653</v>
      </c>
      <c r="H1367" s="69" t="s">
        <v>4654</v>
      </c>
      <c r="I1367" s="104" t="s">
        <v>4637</v>
      </c>
      <c r="J1367" s="64">
        <v>26</v>
      </c>
      <c r="K1367" s="64">
        <v>1</v>
      </c>
      <c r="L1367" s="18">
        <v>3</v>
      </c>
      <c r="M1367" s="18">
        <v>30</v>
      </c>
      <c r="N1367" s="18" t="s">
        <v>4609</v>
      </c>
    </row>
    <row r="1368" s="4" customFormat="1" hidden="1" spans="1:14">
      <c r="A1368" s="62"/>
      <c r="B1368" s="103"/>
      <c r="C1368" s="538" t="s">
        <v>4655</v>
      </c>
      <c r="D1368" s="84" t="s">
        <v>4656</v>
      </c>
      <c r="E1368" s="84" t="s">
        <v>4657</v>
      </c>
      <c r="F1368" s="501" t="s">
        <v>63</v>
      </c>
      <c r="G1368" s="86" t="s">
        <v>105</v>
      </c>
      <c r="H1368" s="502" t="s">
        <v>4658</v>
      </c>
      <c r="I1368" s="84" t="s">
        <v>4637</v>
      </c>
      <c r="J1368" s="84"/>
      <c r="K1368" s="84"/>
      <c r="L1368" s="103"/>
      <c r="M1368" s="103"/>
      <c r="N1368" s="18" t="s">
        <v>4609</v>
      </c>
    </row>
    <row r="1369" s="1" customFormat="1" hidden="1" spans="1:14">
      <c r="A1369" s="45"/>
      <c r="B1369" s="18" t="s">
        <v>76</v>
      </c>
      <c r="C1369" s="63" t="s">
        <v>4659</v>
      </c>
      <c r="D1369" s="64" t="s">
        <v>4660</v>
      </c>
      <c r="E1369" s="64" t="s">
        <v>4661</v>
      </c>
      <c r="F1369" s="70" t="s">
        <v>545</v>
      </c>
      <c r="G1369" s="66" t="s">
        <v>4062</v>
      </c>
      <c r="H1369" s="69" t="s">
        <v>4662</v>
      </c>
      <c r="I1369" s="104" t="s">
        <v>4663</v>
      </c>
      <c r="J1369" s="64">
        <v>19</v>
      </c>
      <c r="K1369" s="64">
        <v>1</v>
      </c>
      <c r="L1369" s="46">
        <v>2</v>
      </c>
      <c r="M1369" s="100">
        <v>22</v>
      </c>
      <c r="N1369" s="46" t="s">
        <v>4609</v>
      </c>
    </row>
    <row r="1370" s="1" customFormat="1" ht="45" hidden="1" spans="1:14">
      <c r="A1370" s="45"/>
      <c r="B1370" s="46" t="s">
        <v>76</v>
      </c>
      <c r="C1370" s="63" t="s">
        <v>4664</v>
      </c>
      <c r="D1370" s="674" t="s">
        <v>4665</v>
      </c>
      <c r="E1370" s="674" t="s">
        <v>4666</v>
      </c>
      <c r="F1370" s="674" t="s">
        <v>996</v>
      </c>
      <c r="G1370" s="674" t="s">
        <v>4667</v>
      </c>
      <c r="H1370" s="674" t="s">
        <v>4668</v>
      </c>
      <c r="I1370" s="104" t="s">
        <v>4663</v>
      </c>
      <c r="J1370" s="64">
        <v>19</v>
      </c>
      <c r="K1370" s="64">
        <v>2</v>
      </c>
      <c r="L1370" s="46">
        <v>2</v>
      </c>
      <c r="M1370" s="46">
        <v>22</v>
      </c>
      <c r="N1370" s="46" t="s">
        <v>4609</v>
      </c>
    </row>
    <row r="1371" hidden="1" spans="1:14">
      <c r="A1371" s="17"/>
      <c r="B1371" s="18"/>
      <c r="C1371" s="63" t="s">
        <v>927</v>
      </c>
      <c r="D1371" s="64" t="s">
        <v>888</v>
      </c>
      <c r="E1371" s="64"/>
      <c r="F1371" s="70"/>
      <c r="G1371" s="66"/>
      <c r="H1371" s="69"/>
      <c r="I1371" s="64" t="s">
        <v>4663</v>
      </c>
      <c r="J1371" s="64"/>
      <c r="K1371" s="64"/>
      <c r="L1371" s="18"/>
      <c r="M1371" s="18"/>
      <c r="N1371" s="18" t="s">
        <v>4609</v>
      </c>
    </row>
    <row r="1372" s="1" customFormat="1" ht="33.75" hidden="1" spans="1:14">
      <c r="A1372" s="45"/>
      <c r="B1372" s="46" t="s">
        <v>76</v>
      </c>
      <c r="C1372" s="63" t="s">
        <v>4669</v>
      </c>
      <c r="D1372" s="674" t="s">
        <v>4670</v>
      </c>
      <c r="E1372" s="674" t="s">
        <v>4671</v>
      </c>
      <c r="F1372" s="674" t="s">
        <v>996</v>
      </c>
      <c r="G1372" s="674" t="s">
        <v>81</v>
      </c>
      <c r="H1372" s="674" t="s">
        <v>4672</v>
      </c>
      <c r="I1372" s="104" t="s">
        <v>4663</v>
      </c>
      <c r="J1372" s="64">
        <v>19</v>
      </c>
      <c r="K1372" s="64">
        <v>1</v>
      </c>
      <c r="L1372" s="46">
        <v>2</v>
      </c>
      <c r="M1372" s="46">
        <v>22</v>
      </c>
      <c r="N1372" s="46" t="s">
        <v>4609</v>
      </c>
    </row>
    <row r="1373" s="6" customFormat="1" hidden="1" spans="1:14">
      <c r="A1373" s="384"/>
      <c r="B1373" s="18" t="s">
        <v>76</v>
      </c>
      <c r="C1373" s="536" t="s">
        <v>4349</v>
      </c>
      <c r="D1373" s="73" t="s">
        <v>4350</v>
      </c>
      <c r="E1373" s="73" t="s">
        <v>4351</v>
      </c>
      <c r="F1373" s="73" t="s">
        <v>80</v>
      </c>
      <c r="G1373" s="73">
        <v>2018.11</v>
      </c>
      <c r="H1373" s="73" t="s">
        <v>4352</v>
      </c>
      <c r="I1373" s="105" t="s">
        <v>4673</v>
      </c>
      <c r="J1373" s="73">
        <v>22</v>
      </c>
      <c r="K1373" s="73">
        <v>1</v>
      </c>
      <c r="L1373" s="92">
        <v>2</v>
      </c>
      <c r="M1373" s="92">
        <v>25</v>
      </c>
      <c r="N1373" s="92" t="s">
        <v>4609</v>
      </c>
    </row>
    <row r="1374" s="6" customFormat="1" hidden="1" spans="1:14">
      <c r="A1374" s="384"/>
      <c r="B1374" s="18" t="s">
        <v>76</v>
      </c>
      <c r="C1374" s="536" t="s">
        <v>4404</v>
      </c>
      <c r="D1374" s="73" t="s">
        <v>4405</v>
      </c>
      <c r="E1374" s="73" t="s">
        <v>4406</v>
      </c>
      <c r="F1374" s="73" t="s">
        <v>518</v>
      </c>
      <c r="G1374" s="73" t="s">
        <v>4276</v>
      </c>
      <c r="H1374" s="792" t="s">
        <v>4407</v>
      </c>
      <c r="I1374" s="105" t="s">
        <v>4673</v>
      </c>
      <c r="J1374" s="73">
        <v>22</v>
      </c>
      <c r="K1374" s="73">
        <v>1</v>
      </c>
      <c r="L1374" s="92">
        <v>2</v>
      </c>
      <c r="M1374" s="92">
        <v>25</v>
      </c>
      <c r="N1374" s="92" t="s">
        <v>4609</v>
      </c>
    </row>
    <row r="1375" s="2" customFormat="1" hidden="1" spans="1:14">
      <c r="A1375" s="56"/>
      <c r="B1375" s="57" t="s">
        <v>76</v>
      </c>
      <c r="C1375" s="63" t="s">
        <v>4037</v>
      </c>
      <c r="D1375" s="64" t="s">
        <v>4038</v>
      </c>
      <c r="E1375" s="64" t="s">
        <v>4039</v>
      </c>
      <c r="F1375" s="64" t="s">
        <v>80</v>
      </c>
      <c r="G1375" s="64">
        <v>2018.3</v>
      </c>
      <c r="H1375" s="778" t="s">
        <v>4040</v>
      </c>
      <c r="I1375" s="104" t="s">
        <v>4673</v>
      </c>
      <c r="J1375" s="64">
        <v>22</v>
      </c>
      <c r="K1375" s="64">
        <v>1</v>
      </c>
      <c r="L1375" s="57">
        <v>2</v>
      </c>
      <c r="M1375" s="92">
        <v>25</v>
      </c>
      <c r="N1375" s="57" t="s">
        <v>4609</v>
      </c>
    </row>
    <row r="1376" s="2" customFormat="1" ht="22.5" hidden="1" spans="1:14">
      <c r="A1376" s="56"/>
      <c r="B1376" s="57" t="s">
        <v>76</v>
      </c>
      <c r="C1376" s="63" t="s">
        <v>4252</v>
      </c>
      <c r="D1376" s="64" t="s">
        <v>4253</v>
      </c>
      <c r="E1376" s="64" t="s">
        <v>4254</v>
      </c>
      <c r="F1376" s="64" t="s">
        <v>293</v>
      </c>
      <c r="G1376" s="64" t="s">
        <v>4255</v>
      </c>
      <c r="H1376" s="778" t="s">
        <v>4256</v>
      </c>
      <c r="I1376" s="104" t="s">
        <v>4673</v>
      </c>
      <c r="J1376" s="64">
        <v>22</v>
      </c>
      <c r="K1376" s="64">
        <v>1</v>
      </c>
      <c r="L1376" s="57">
        <v>2</v>
      </c>
      <c r="M1376" s="92">
        <v>25</v>
      </c>
      <c r="N1376" s="57" t="s">
        <v>4609</v>
      </c>
    </row>
    <row r="1377" ht="22.5" hidden="1" spans="1:14">
      <c r="A1377" s="17"/>
      <c r="B1377" s="18" t="s">
        <v>76</v>
      </c>
      <c r="C1377" s="63" t="s">
        <v>4674</v>
      </c>
      <c r="D1377" s="64" t="s">
        <v>4675</v>
      </c>
      <c r="E1377" s="64" t="s">
        <v>4676</v>
      </c>
      <c r="F1377" s="70" t="s">
        <v>63</v>
      </c>
      <c r="G1377" s="66" t="s">
        <v>111</v>
      </c>
      <c r="H1377" s="69" t="s">
        <v>4677</v>
      </c>
      <c r="I1377" s="104" t="s">
        <v>4673</v>
      </c>
      <c r="J1377" s="64">
        <v>22</v>
      </c>
      <c r="K1377" s="64">
        <v>2</v>
      </c>
      <c r="L1377" s="18">
        <v>2</v>
      </c>
      <c r="M1377" s="92">
        <v>26</v>
      </c>
      <c r="N1377" s="18" t="s">
        <v>4609</v>
      </c>
    </row>
    <row r="1378" ht="22.5" hidden="1" spans="1:14">
      <c r="A1378" s="17"/>
      <c r="B1378" s="18" t="s">
        <v>59</v>
      </c>
      <c r="C1378" s="63" t="s">
        <v>2041</v>
      </c>
      <c r="D1378" s="64" t="s">
        <v>4678</v>
      </c>
      <c r="E1378" s="64" t="s">
        <v>478</v>
      </c>
      <c r="F1378" s="70" t="s">
        <v>2800</v>
      </c>
      <c r="G1378" s="66" t="s">
        <v>4679</v>
      </c>
      <c r="H1378" s="69" t="s">
        <v>480</v>
      </c>
      <c r="I1378" s="104" t="s">
        <v>4673</v>
      </c>
      <c r="J1378" s="64">
        <v>22</v>
      </c>
      <c r="K1378" s="64">
        <v>1</v>
      </c>
      <c r="L1378" s="18">
        <v>2</v>
      </c>
      <c r="M1378" s="92">
        <v>25</v>
      </c>
      <c r="N1378" s="18" t="s">
        <v>4609</v>
      </c>
    </row>
    <row r="1379" ht="22.5" hidden="1" spans="1:14">
      <c r="A1379" s="18"/>
      <c r="B1379" s="18" t="s">
        <v>59</v>
      </c>
      <c r="C1379" s="63" t="s">
        <v>185</v>
      </c>
      <c r="D1379" s="64" t="s">
        <v>4680</v>
      </c>
      <c r="E1379" s="70" t="s">
        <v>451</v>
      </c>
      <c r="F1379" s="70" t="s">
        <v>148</v>
      </c>
      <c r="G1379" s="66" t="s">
        <v>4681</v>
      </c>
      <c r="H1379" s="69" t="s">
        <v>4682</v>
      </c>
      <c r="I1379" s="104" t="s">
        <v>4683</v>
      </c>
      <c r="J1379" s="64">
        <v>31</v>
      </c>
      <c r="K1379" s="64">
        <v>1</v>
      </c>
      <c r="L1379" s="18">
        <v>1</v>
      </c>
      <c r="M1379" s="92">
        <v>33</v>
      </c>
      <c r="N1379" s="18" t="s">
        <v>4609</v>
      </c>
    </row>
    <row r="1380" s="4" customFormat="1" ht="22.5" hidden="1" spans="1:14">
      <c r="A1380" s="62"/>
      <c r="B1380" s="103"/>
      <c r="C1380" s="538" t="s">
        <v>4684</v>
      </c>
      <c r="D1380" s="84" t="s">
        <v>4685</v>
      </c>
      <c r="E1380" s="84"/>
      <c r="F1380" s="501"/>
      <c r="G1380" s="86"/>
      <c r="H1380" s="502"/>
      <c r="I1380" s="84" t="s">
        <v>4683</v>
      </c>
      <c r="J1380" s="84"/>
      <c r="K1380" s="84"/>
      <c r="L1380" s="103"/>
      <c r="M1380" s="103"/>
      <c r="N1380" s="103" t="s">
        <v>4609</v>
      </c>
    </row>
    <row r="1381" ht="22.5" hidden="1" spans="1:14">
      <c r="A1381" s="17"/>
      <c r="B1381" s="18" t="s">
        <v>68</v>
      </c>
      <c r="C1381" s="63" t="s">
        <v>4686</v>
      </c>
      <c r="D1381" s="64" t="s">
        <v>4687</v>
      </c>
      <c r="E1381" s="64" t="s">
        <v>4688</v>
      </c>
      <c r="F1381" s="70" t="s">
        <v>175</v>
      </c>
      <c r="G1381" s="66" t="s">
        <v>4689</v>
      </c>
      <c r="H1381" s="69" t="s">
        <v>4690</v>
      </c>
      <c r="I1381" s="104" t="s">
        <v>4683</v>
      </c>
      <c r="J1381" s="64">
        <v>31</v>
      </c>
      <c r="K1381" s="64">
        <v>1</v>
      </c>
      <c r="L1381" s="18">
        <v>1</v>
      </c>
      <c r="M1381" s="18">
        <v>33</v>
      </c>
      <c r="N1381" s="18" t="s">
        <v>4609</v>
      </c>
    </row>
    <row r="1382" ht="22.5" hidden="1" spans="1:14">
      <c r="A1382" s="17"/>
      <c r="B1382" s="18" t="s">
        <v>76</v>
      </c>
      <c r="C1382" s="63" t="s">
        <v>4691</v>
      </c>
      <c r="D1382" s="64" t="s">
        <v>4692</v>
      </c>
      <c r="E1382" s="64" t="s">
        <v>4693</v>
      </c>
      <c r="F1382" s="70" t="s">
        <v>63</v>
      </c>
      <c r="G1382" s="66" t="s">
        <v>4694</v>
      </c>
      <c r="H1382" s="69" t="s">
        <v>4695</v>
      </c>
      <c r="I1382" s="104" t="s">
        <v>4683</v>
      </c>
      <c r="J1382" s="64">
        <v>31</v>
      </c>
      <c r="K1382" s="64">
        <v>1</v>
      </c>
      <c r="L1382" s="18">
        <v>1</v>
      </c>
      <c r="M1382" s="18">
        <v>33</v>
      </c>
      <c r="N1382" s="18" t="s">
        <v>4609</v>
      </c>
    </row>
    <row r="1383" ht="22.5" hidden="1" spans="1:14">
      <c r="A1383" s="17"/>
      <c r="B1383" s="18"/>
      <c r="C1383" s="63" t="s">
        <v>973</v>
      </c>
      <c r="D1383" s="64" t="s">
        <v>4696</v>
      </c>
      <c r="E1383" s="64"/>
      <c r="F1383" s="70"/>
      <c r="G1383" s="66"/>
      <c r="H1383" s="69"/>
      <c r="I1383" s="64" t="s">
        <v>4683</v>
      </c>
      <c r="J1383" s="64"/>
      <c r="K1383" s="64"/>
      <c r="L1383" s="18"/>
      <c r="M1383" s="18"/>
      <c r="N1383" s="18" t="s">
        <v>4609</v>
      </c>
    </row>
    <row r="1384" ht="22.5" hidden="1" spans="1:14">
      <c r="A1384" s="17"/>
      <c r="B1384" s="18" t="s">
        <v>76</v>
      </c>
      <c r="C1384" s="63" t="s">
        <v>4674</v>
      </c>
      <c r="D1384" s="64" t="s">
        <v>4697</v>
      </c>
      <c r="E1384" s="64" t="s">
        <v>1549</v>
      </c>
      <c r="F1384" s="70" t="s">
        <v>63</v>
      </c>
      <c r="G1384" s="66" t="s">
        <v>4698</v>
      </c>
      <c r="H1384" s="69" t="s">
        <v>4677</v>
      </c>
      <c r="I1384" s="104" t="s">
        <v>4699</v>
      </c>
      <c r="J1384" s="64">
        <v>16</v>
      </c>
      <c r="K1384" s="64">
        <v>1</v>
      </c>
      <c r="L1384" s="18">
        <v>2</v>
      </c>
      <c r="M1384" s="92">
        <v>19</v>
      </c>
      <c r="N1384" s="18" t="s">
        <v>4609</v>
      </c>
    </row>
    <row r="1385" ht="22.5" hidden="1" spans="1:14">
      <c r="A1385" s="17"/>
      <c r="B1385" s="18" t="s">
        <v>76</v>
      </c>
      <c r="C1385" s="63" t="s">
        <v>4614</v>
      </c>
      <c r="D1385" s="64" t="s">
        <v>4615</v>
      </c>
      <c r="E1385" s="64" t="s">
        <v>4616</v>
      </c>
      <c r="F1385" s="70" t="s">
        <v>996</v>
      </c>
      <c r="G1385" s="66" t="s">
        <v>4700</v>
      </c>
      <c r="H1385" s="69" t="s">
        <v>4618</v>
      </c>
      <c r="I1385" s="104" t="s">
        <v>4699</v>
      </c>
      <c r="J1385" s="64">
        <v>16</v>
      </c>
      <c r="K1385" s="64">
        <v>1</v>
      </c>
      <c r="L1385" s="18">
        <v>2</v>
      </c>
      <c r="M1385" s="18">
        <v>19</v>
      </c>
      <c r="N1385" s="18" t="s">
        <v>4609</v>
      </c>
    </row>
    <row r="1386" ht="22.5" hidden="1" spans="1:14">
      <c r="A1386" s="17"/>
      <c r="B1386" s="18" t="s">
        <v>76</v>
      </c>
      <c r="C1386" s="63" t="s">
        <v>4701</v>
      </c>
      <c r="D1386" s="64" t="s">
        <v>4702</v>
      </c>
      <c r="E1386" s="64" t="s">
        <v>2870</v>
      </c>
      <c r="F1386" s="70" t="s">
        <v>63</v>
      </c>
      <c r="G1386" s="66" t="s">
        <v>4698</v>
      </c>
      <c r="H1386" s="69" t="s">
        <v>2426</v>
      </c>
      <c r="I1386" s="104" t="s">
        <v>4699</v>
      </c>
      <c r="J1386" s="64">
        <v>16</v>
      </c>
      <c r="K1386" s="64">
        <v>1</v>
      </c>
      <c r="L1386" s="18">
        <v>2</v>
      </c>
      <c r="M1386" s="92">
        <v>19</v>
      </c>
      <c r="N1386" s="18" t="s">
        <v>4609</v>
      </c>
    </row>
    <row r="1387" ht="33.75" hidden="1" spans="1:14">
      <c r="A1387" s="17"/>
      <c r="B1387" s="18" t="s">
        <v>44</v>
      </c>
      <c r="C1387" s="63" t="s">
        <v>4703</v>
      </c>
      <c r="D1387" s="64" t="s">
        <v>4704</v>
      </c>
      <c r="E1387" s="64" t="s">
        <v>4705</v>
      </c>
      <c r="F1387" s="70" t="s">
        <v>275</v>
      </c>
      <c r="G1387" s="66" t="s">
        <v>4706</v>
      </c>
      <c r="H1387" s="69" t="s">
        <v>4707</v>
      </c>
      <c r="I1387" s="104" t="s">
        <v>4699</v>
      </c>
      <c r="J1387" s="64">
        <v>16</v>
      </c>
      <c r="K1387" s="64">
        <v>1</v>
      </c>
      <c r="L1387" s="18">
        <v>2</v>
      </c>
      <c r="M1387" s="92">
        <v>19</v>
      </c>
      <c r="N1387" s="18" t="s">
        <v>4609</v>
      </c>
    </row>
    <row r="1388" ht="22.5" hidden="1" spans="1:14">
      <c r="A1388" s="17"/>
      <c r="B1388" s="18" t="s">
        <v>76</v>
      </c>
      <c r="C1388" s="63" t="s">
        <v>4614</v>
      </c>
      <c r="D1388" s="64" t="s">
        <v>4708</v>
      </c>
      <c r="E1388" s="64" t="s">
        <v>4616</v>
      </c>
      <c r="F1388" s="70" t="s">
        <v>996</v>
      </c>
      <c r="G1388" s="66" t="s">
        <v>4700</v>
      </c>
      <c r="H1388" s="69" t="s">
        <v>4618</v>
      </c>
      <c r="I1388" s="104" t="s">
        <v>4709</v>
      </c>
      <c r="J1388" s="64">
        <v>53</v>
      </c>
      <c r="K1388" s="64">
        <v>1</v>
      </c>
      <c r="L1388" s="18">
        <v>2</v>
      </c>
      <c r="M1388" s="18">
        <v>56</v>
      </c>
      <c r="N1388" s="18" t="s">
        <v>4609</v>
      </c>
    </row>
    <row r="1389" s="1" customFormat="1" ht="22.5" hidden="1" spans="1:14">
      <c r="A1389" s="45"/>
      <c r="B1389" s="46" t="s">
        <v>76</v>
      </c>
      <c r="C1389" s="63" t="s">
        <v>4604</v>
      </c>
      <c r="D1389" s="64" t="s">
        <v>4605</v>
      </c>
      <c r="E1389" s="64" t="s">
        <v>4606</v>
      </c>
      <c r="F1389" s="70" t="s">
        <v>518</v>
      </c>
      <c r="G1389" s="66" t="s">
        <v>2920</v>
      </c>
      <c r="H1389" s="69" t="s">
        <v>4607</v>
      </c>
      <c r="I1389" s="104" t="s">
        <v>4709</v>
      </c>
      <c r="J1389" s="64">
        <v>53</v>
      </c>
      <c r="K1389" s="64">
        <v>1</v>
      </c>
      <c r="L1389" s="46">
        <v>2</v>
      </c>
      <c r="M1389" s="100">
        <v>56</v>
      </c>
      <c r="N1389" s="46" t="s">
        <v>4609</v>
      </c>
    </row>
    <row r="1390" ht="22.5" hidden="1" spans="1:14">
      <c r="A1390" s="17"/>
      <c r="B1390" s="18" t="s">
        <v>76</v>
      </c>
      <c r="C1390" s="63" t="s">
        <v>4610</v>
      </c>
      <c r="D1390" s="64" t="s">
        <v>4611</v>
      </c>
      <c r="E1390" s="64" t="s">
        <v>4612</v>
      </c>
      <c r="F1390" s="70" t="s">
        <v>63</v>
      </c>
      <c r="G1390" s="66" t="s">
        <v>4613</v>
      </c>
      <c r="H1390" s="69" t="s">
        <v>4305</v>
      </c>
      <c r="I1390" s="104" t="s">
        <v>4709</v>
      </c>
      <c r="J1390" s="64">
        <v>53</v>
      </c>
      <c r="K1390" s="64">
        <v>1</v>
      </c>
      <c r="L1390" s="18">
        <v>2</v>
      </c>
      <c r="M1390" s="18">
        <v>56</v>
      </c>
      <c r="N1390" s="18" t="s">
        <v>4609</v>
      </c>
    </row>
    <row r="1391" s="1" customFormat="1" ht="22.5" hidden="1" spans="1:14">
      <c r="A1391" s="45"/>
      <c r="B1391" s="46" t="s">
        <v>44</v>
      </c>
      <c r="C1391" s="63" t="s">
        <v>4710</v>
      </c>
      <c r="D1391" s="64" t="s">
        <v>4711</v>
      </c>
      <c r="E1391" s="64" t="s">
        <v>4712</v>
      </c>
      <c r="F1391" s="70" t="s">
        <v>4713</v>
      </c>
      <c r="G1391" s="66" t="s">
        <v>1161</v>
      </c>
      <c r="H1391" s="69" t="s">
        <v>4714</v>
      </c>
      <c r="I1391" s="104" t="s">
        <v>4709</v>
      </c>
      <c r="J1391" s="64">
        <v>53</v>
      </c>
      <c r="K1391" s="64">
        <v>1</v>
      </c>
      <c r="L1391" s="46">
        <v>2</v>
      </c>
      <c r="M1391" s="100">
        <v>56</v>
      </c>
      <c r="N1391" s="46" t="s">
        <v>4609</v>
      </c>
    </row>
    <row r="1392" ht="22.5" hidden="1" spans="1:14">
      <c r="A1392" s="17"/>
      <c r="B1392" s="18" t="s">
        <v>76</v>
      </c>
      <c r="C1392" s="63" t="s">
        <v>4715</v>
      </c>
      <c r="D1392" s="64" t="s">
        <v>4716</v>
      </c>
      <c r="E1392" s="64" t="s">
        <v>4717</v>
      </c>
      <c r="F1392" s="70" t="s">
        <v>63</v>
      </c>
      <c r="G1392" s="66" t="s">
        <v>4718</v>
      </c>
      <c r="H1392" s="69" t="s">
        <v>4719</v>
      </c>
      <c r="I1392" s="104" t="s">
        <v>4709</v>
      </c>
      <c r="J1392" s="64">
        <v>53</v>
      </c>
      <c r="K1392" s="64">
        <v>1</v>
      </c>
      <c r="L1392" s="18">
        <v>2</v>
      </c>
      <c r="M1392" s="92">
        <v>56</v>
      </c>
      <c r="N1392" s="18" t="s">
        <v>4609</v>
      </c>
    </row>
    <row r="1393" ht="22.5" hidden="1" spans="1:14">
      <c r="A1393" s="17"/>
      <c r="B1393" s="18"/>
      <c r="C1393" s="63" t="s">
        <v>946</v>
      </c>
      <c r="D1393" s="64" t="s">
        <v>4696</v>
      </c>
      <c r="E1393" s="64"/>
      <c r="F1393" s="70"/>
      <c r="G1393" s="66"/>
      <c r="H1393" s="69"/>
      <c r="I1393" s="64" t="s">
        <v>4709</v>
      </c>
      <c r="J1393" s="64"/>
      <c r="K1393" s="64"/>
      <c r="L1393" s="18"/>
      <c r="M1393" s="18"/>
      <c r="N1393" s="18" t="s">
        <v>4609</v>
      </c>
    </row>
    <row r="1394" ht="22.5" hidden="1" spans="1:14">
      <c r="A1394" s="17"/>
      <c r="B1394" s="18"/>
      <c r="C1394" s="63" t="s">
        <v>973</v>
      </c>
      <c r="D1394" s="64" t="s">
        <v>4696</v>
      </c>
      <c r="E1394" s="64"/>
      <c r="F1394" s="70"/>
      <c r="G1394" s="66"/>
      <c r="H1394" s="69"/>
      <c r="I1394" s="64" t="s">
        <v>4709</v>
      </c>
      <c r="J1394" s="64"/>
      <c r="K1394" s="64"/>
      <c r="L1394" s="18"/>
      <c r="M1394" s="18"/>
      <c r="N1394" s="18" t="s">
        <v>4609</v>
      </c>
    </row>
    <row r="1395" s="1" customFormat="1" hidden="1" spans="1:14">
      <c r="A1395" s="45"/>
      <c r="B1395" s="46" t="s">
        <v>76</v>
      </c>
      <c r="C1395" s="63" t="s">
        <v>4720</v>
      </c>
      <c r="D1395" s="64" t="s">
        <v>4721</v>
      </c>
      <c r="E1395" s="64" t="s">
        <v>4722</v>
      </c>
      <c r="F1395" s="70" t="s">
        <v>518</v>
      </c>
      <c r="G1395" s="66" t="s">
        <v>4723</v>
      </c>
      <c r="H1395" s="69" t="s">
        <v>4724</v>
      </c>
      <c r="I1395" s="104" t="s">
        <v>4725</v>
      </c>
      <c r="J1395" s="64">
        <v>31</v>
      </c>
      <c r="K1395" s="64">
        <v>1</v>
      </c>
      <c r="L1395" s="46">
        <v>2</v>
      </c>
      <c r="M1395" s="100">
        <v>34</v>
      </c>
      <c r="N1395" s="46" t="s">
        <v>4609</v>
      </c>
    </row>
    <row r="1396" ht="22.5" hidden="1" spans="1:14">
      <c r="A1396" s="17"/>
      <c r="B1396" s="18" t="s">
        <v>76</v>
      </c>
      <c r="C1396" s="63" t="s">
        <v>4054</v>
      </c>
      <c r="D1396" s="64" t="s">
        <v>4726</v>
      </c>
      <c r="E1396" s="64" t="s">
        <v>4727</v>
      </c>
      <c r="F1396" s="70" t="s">
        <v>4622</v>
      </c>
      <c r="G1396" s="66" t="s">
        <v>4728</v>
      </c>
      <c r="H1396" s="69" t="s">
        <v>4729</v>
      </c>
      <c r="I1396" s="104" t="s">
        <v>4725</v>
      </c>
      <c r="J1396" s="64">
        <v>31</v>
      </c>
      <c r="K1396" s="64">
        <v>1</v>
      </c>
      <c r="L1396" s="18">
        <v>2</v>
      </c>
      <c r="M1396" s="92">
        <v>34</v>
      </c>
      <c r="N1396" s="18" t="s">
        <v>4609</v>
      </c>
    </row>
    <row r="1397" ht="22.5" hidden="1" spans="1:14">
      <c r="A1397" s="17"/>
      <c r="B1397" s="18" t="s">
        <v>76</v>
      </c>
      <c r="C1397" s="63" t="s">
        <v>4730</v>
      </c>
      <c r="D1397" s="64" t="s">
        <v>4611</v>
      </c>
      <c r="E1397" s="64" t="s">
        <v>4612</v>
      </c>
      <c r="F1397" s="70" t="s">
        <v>63</v>
      </c>
      <c r="G1397" s="66" t="s">
        <v>4613</v>
      </c>
      <c r="H1397" s="69" t="s">
        <v>4305</v>
      </c>
      <c r="I1397" s="104" t="s">
        <v>4725</v>
      </c>
      <c r="J1397" s="64">
        <v>31</v>
      </c>
      <c r="K1397" s="64">
        <v>1</v>
      </c>
      <c r="L1397" s="18">
        <v>2</v>
      </c>
      <c r="M1397" s="18">
        <v>34</v>
      </c>
      <c r="N1397" s="18" t="s">
        <v>4609</v>
      </c>
    </row>
    <row r="1398" ht="22.5" hidden="1" spans="1:14">
      <c r="A1398" s="17"/>
      <c r="B1398" s="18" t="s">
        <v>76</v>
      </c>
      <c r="C1398" s="63" t="s">
        <v>4731</v>
      </c>
      <c r="D1398" s="64" t="s">
        <v>4732</v>
      </c>
      <c r="E1398" s="64" t="s">
        <v>4733</v>
      </c>
      <c r="F1398" s="70" t="s">
        <v>63</v>
      </c>
      <c r="G1398" s="66" t="s">
        <v>1528</v>
      </c>
      <c r="H1398" s="69" t="s">
        <v>4734</v>
      </c>
      <c r="I1398" s="104" t="s">
        <v>4725</v>
      </c>
      <c r="J1398" s="64">
        <v>31</v>
      </c>
      <c r="K1398" s="64">
        <v>1</v>
      </c>
      <c r="L1398" s="18">
        <v>2</v>
      </c>
      <c r="M1398" s="92">
        <v>34</v>
      </c>
      <c r="N1398" s="18" t="s">
        <v>4609</v>
      </c>
    </row>
    <row r="1399" hidden="1" spans="1:14">
      <c r="A1399" s="17"/>
      <c r="B1399" s="18" t="s">
        <v>44</v>
      </c>
      <c r="C1399" s="63" t="s">
        <v>4625</v>
      </c>
      <c r="D1399" s="64" t="s">
        <v>4626</v>
      </c>
      <c r="E1399" s="64" t="s">
        <v>4735</v>
      </c>
      <c r="F1399" s="70" t="s">
        <v>129</v>
      </c>
      <c r="G1399" s="66" t="s">
        <v>105</v>
      </c>
      <c r="H1399" s="69" t="s">
        <v>4736</v>
      </c>
      <c r="I1399" s="104" t="s">
        <v>4725</v>
      </c>
      <c r="J1399" s="64">
        <v>31</v>
      </c>
      <c r="K1399" s="64">
        <v>1</v>
      </c>
      <c r="L1399" s="18">
        <v>2</v>
      </c>
      <c r="M1399" s="92">
        <v>34</v>
      </c>
      <c r="N1399" s="18" t="s">
        <v>4609</v>
      </c>
    </row>
    <row r="1400" ht="33.75" hidden="1" spans="1:14">
      <c r="A1400" s="17"/>
      <c r="B1400" s="18" t="s">
        <v>44</v>
      </c>
      <c r="C1400" s="63" t="s">
        <v>4737</v>
      </c>
      <c r="D1400" s="64" t="s">
        <v>4738</v>
      </c>
      <c r="E1400" s="64" t="s">
        <v>4739</v>
      </c>
      <c r="F1400" s="70" t="s">
        <v>15</v>
      </c>
      <c r="G1400" s="70">
        <v>2019.11</v>
      </c>
      <c r="H1400" s="795" t="s">
        <v>4740</v>
      </c>
      <c r="I1400" s="104" t="s">
        <v>4741</v>
      </c>
      <c r="J1400" s="64">
        <v>24</v>
      </c>
      <c r="K1400" s="64">
        <v>1</v>
      </c>
      <c r="L1400" s="18">
        <v>3</v>
      </c>
      <c r="M1400" s="92">
        <v>28</v>
      </c>
      <c r="N1400" s="18" t="s">
        <v>4609</v>
      </c>
    </row>
    <row r="1401" ht="33.75" hidden="1" spans="1:14">
      <c r="A1401" s="17"/>
      <c r="B1401" s="18" t="s">
        <v>76</v>
      </c>
      <c r="C1401" s="63" t="s">
        <v>4742</v>
      </c>
      <c r="D1401" s="64" t="s">
        <v>4743</v>
      </c>
      <c r="E1401" s="64" t="s">
        <v>4744</v>
      </c>
      <c r="F1401" s="70" t="s">
        <v>63</v>
      </c>
      <c r="G1401" s="70" t="s">
        <v>4745</v>
      </c>
      <c r="H1401" s="69" t="s">
        <v>4746</v>
      </c>
      <c r="I1401" s="104" t="s">
        <v>4741</v>
      </c>
      <c r="J1401" s="64">
        <v>24</v>
      </c>
      <c r="K1401" s="64">
        <v>1</v>
      </c>
      <c r="L1401" s="18">
        <v>3</v>
      </c>
      <c r="M1401" s="92">
        <v>28</v>
      </c>
      <c r="N1401" s="18" t="s">
        <v>4609</v>
      </c>
    </row>
    <row r="1402" ht="22.5" hidden="1" spans="1:14">
      <c r="A1402" s="17"/>
      <c r="B1402" s="18" t="s">
        <v>76</v>
      </c>
      <c r="C1402" s="63" t="s">
        <v>4747</v>
      </c>
      <c r="D1402" s="64" t="s">
        <v>4748</v>
      </c>
      <c r="E1402" s="675" t="s">
        <v>4749</v>
      </c>
      <c r="F1402" s="675" t="s">
        <v>996</v>
      </c>
      <c r="G1402" s="66" t="s">
        <v>4750</v>
      </c>
      <c r="H1402" s="778" t="s">
        <v>4751</v>
      </c>
      <c r="I1402" s="104" t="s">
        <v>4741</v>
      </c>
      <c r="J1402" s="64">
        <v>24</v>
      </c>
      <c r="K1402" s="64">
        <v>1</v>
      </c>
      <c r="L1402" s="18">
        <v>3</v>
      </c>
      <c r="M1402" s="92">
        <v>28</v>
      </c>
      <c r="N1402" s="18" t="s">
        <v>4609</v>
      </c>
    </row>
    <row r="1403" ht="22.5" hidden="1" spans="1:14">
      <c r="A1403" s="17"/>
      <c r="B1403" s="18" t="s">
        <v>76</v>
      </c>
      <c r="C1403" s="63" t="s">
        <v>4752</v>
      </c>
      <c r="D1403" s="64" t="s">
        <v>4753</v>
      </c>
      <c r="E1403" s="64" t="s">
        <v>4319</v>
      </c>
      <c r="F1403" s="64" t="s">
        <v>4622</v>
      </c>
      <c r="G1403" s="64">
        <v>2012.6</v>
      </c>
      <c r="H1403" s="778" t="s">
        <v>4754</v>
      </c>
      <c r="I1403" s="104" t="s">
        <v>4741</v>
      </c>
      <c r="J1403" s="64">
        <v>24</v>
      </c>
      <c r="K1403" s="64">
        <v>1</v>
      </c>
      <c r="L1403" s="18">
        <v>3</v>
      </c>
      <c r="M1403" s="92">
        <v>28</v>
      </c>
      <c r="N1403" s="18" t="s">
        <v>4609</v>
      </c>
    </row>
    <row r="1404" ht="22.5" hidden="1" spans="1:14">
      <c r="A1404" s="17"/>
      <c r="B1404" s="18" t="s">
        <v>76</v>
      </c>
      <c r="C1404" s="63" t="s">
        <v>4755</v>
      </c>
      <c r="D1404" s="64" t="s">
        <v>4756</v>
      </c>
      <c r="E1404" s="64" t="s">
        <v>4757</v>
      </c>
      <c r="F1404" s="64" t="s">
        <v>4758</v>
      </c>
      <c r="G1404" s="66" t="s">
        <v>4759</v>
      </c>
      <c r="H1404" s="796" t="s">
        <v>4760</v>
      </c>
      <c r="I1404" s="104" t="s">
        <v>4741</v>
      </c>
      <c r="J1404" s="64">
        <v>24</v>
      </c>
      <c r="K1404" s="64">
        <v>1</v>
      </c>
      <c r="L1404" s="18">
        <v>3</v>
      </c>
      <c r="M1404" s="18">
        <v>28</v>
      </c>
      <c r="N1404" s="18" t="s">
        <v>4609</v>
      </c>
    </row>
    <row r="1405" s="6" customFormat="1" ht="22.95" hidden="1" customHeight="1" spans="1:14">
      <c r="A1405" s="384"/>
      <c r="B1405" s="92" t="s">
        <v>44</v>
      </c>
      <c r="C1405" s="536" t="s">
        <v>4156</v>
      </c>
      <c r="D1405" s="73" t="s">
        <v>4761</v>
      </c>
      <c r="E1405" s="74" t="s">
        <v>823</v>
      </c>
      <c r="F1405" s="74" t="s">
        <v>15</v>
      </c>
      <c r="G1405" s="74" t="s">
        <v>4762</v>
      </c>
      <c r="H1405" s="797" t="s">
        <v>825</v>
      </c>
      <c r="I1405" s="105" t="s">
        <v>4763</v>
      </c>
      <c r="J1405" s="73">
        <v>24</v>
      </c>
      <c r="K1405" s="73">
        <v>1</v>
      </c>
      <c r="L1405" s="92">
        <v>2</v>
      </c>
      <c r="M1405" s="92">
        <v>27</v>
      </c>
      <c r="N1405" s="92" t="s">
        <v>4609</v>
      </c>
    </row>
    <row r="1406" s="6" customFormat="1" ht="22.5" hidden="1" spans="1:14">
      <c r="A1406" s="384"/>
      <c r="B1406" s="92" t="s">
        <v>44</v>
      </c>
      <c r="C1406" s="536" t="s">
        <v>4247</v>
      </c>
      <c r="D1406" s="73" t="s">
        <v>4764</v>
      </c>
      <c r="E1406" s="73" t="s">
        <v>4765</v>
      </c>
      <c r="F1406" s="73" t="s">
        <v>129</v>
      </c>
      <c r="G1406" s="676" t="s">
        <v>4158</v>
      </c>
      <c r="H1406" s="792" t="s">
        <v>4250</v>
      </c>
      <c r="I1406" s="105" t="s">
        <v>4763</v>
      </c>
      <c r="J1406" s="73">
        <v>24</v>
      </c>
      <c r="K1406" s="73">
        <v>1</v>
      </c>
      <c r="L1406" s="92">
        <v>2</v>
      </c>
      <c r="M1406" s="92">
        <v>27</v>
      </c>
      <c r="N1406" s="92" t="s">
        <v>4609</v>
      </c>
    </row>
    <row r="1407" s="6" customFormat="1" ht="22.5" hidden="1" spans="1:14">
      <c r="A1407" s="384"/>
      <c r="B1407" s="92" t="s">
        <v>44</v>
      </c>
      <c r="C1407" s="536" t="s">
        <v>4096</v>
      </c>
      <c r="D1407" s="73" t="s">
        <v>4097</v>
      </c>
      <c r="E1407" s="73" t="s">
        <v>4766</v>
      </c>
      <c r="F1407" s="672" t="s">
        <v>161</v>
      </c>
      <c r="G1407" s="74" t="s">
        <v>4767</v>
      </c>
      <c r="H1407" s="792" t="s">
        <v>4100</v>
      </c>
      <c r="I1407" s="105" t="s">
        <v>4763</v>
      </c>
      <c r="J1407" s="73">
        <v>24</v>
      </c>
      <c r="K1407" s="73">
        <v>1</v>
      </c>
      <c r="L1407" s="92">
        <v>2</v>
      </c>
      <c r="M1407" s="92">
        <v>27</v>
      </c>
      <c r="N1407" s="92" t="s">
        <v>4609</v>
      </c>
    </row>
    <row r="1408" s="10" customFormat="1" ht="22.5" hidden="1" spans="1:14">
      <c r="A1408" s="677"/>
      <c r="B1408" s="100" t="s">
        <v>76</v>
      </c>
      <c r="C1408" s="536" t="s">
        <v>4485</v>
      </c>
      <c r="D1408" s="73" t="s">
        <v>4486</v>
      </c>
      <c r="E1408" s="73" t="s">
        <v>4487</v>
      </c>
      <c r="F1408" s="73" t="s">
        <v>63</v>
      </c>
      <c r="G1408" s="73">
        <v>2020.5</v>
      </c>
      <c r="H1408" s="678" t="s">
        <v>4488</v>
      </c>
      <c r="I1408" s="105" t="s">
        <v>4763</v>
      </c>
      <c r="J1408" s="73">
        <v>24</v>
      </c>
      <c r="K1408" s="73">
        <v>1</v>
      </c>
      <c r="L1408" s="100">
        <v>2</v>
      </c>
      <c r="M1408" s="100">
        <v>27</v>
      </c>
      <c r="N1408" s="100" t="s">
        <v>4609</v>
      </c>
    </row>
    <row r="1409" ht="22.5" hidden="1" spans="1:14">
      <c r="A1409" s="17"/>
      <c r="B1409" s="18" t="s">
        <v>76</v>
      </c>
      <c r="C1409" s="63" t="s">
        <v>4768</v>
      </c>
      <c r="D1409" s="427" t="s">
        <v>4769</v>
      </c>
      <c r="E1409" s="427" t="s">
        <v>4770</v>
      </c>
      <c r="F1409" s="427" t="s">
        <v>293</v>
      </c>
      <c r="G1409" s="403">
        <v>2018.5</v>
      </c>
      <c r="H1409" s="679">
        <v>9787113239695</v>
      </c>
      <c r="I1409" s="104" t="s">
        <v>4763</v>
      </c>
      <c r="J1409" s="64">
        <v>24</v>
      </c>
      <c r="K1409" s="64">
        <v>1</v>
      </c>
      <c r="L1409" s="18">
        <v>2</v>
      </c>
      <c r="M1409" s="92">
        <v>27</v>
      </c>
      <c r="N1409" s="18" t="s">
        <v>4609</v>
      </c>
    </row>
    <row r="1410" ht="22.5" hidden="1" spans="1:14">
      <c r="A1410" s="17"/>
      <c r="B1410" s="18" t="s">
        <v>68</v>
      </c>
      <c r="C1410" s="63" t="s">
        <v>4771</v>
      </c>
      <c r="D1410" s="64" t="s">
        <v>4772</v>
      </c>
      <c r="E1410" s="64" t="s">
        <v>4773</v>
      </c>
      <c r="F1410" s="64" t="s">
        <v>608</v>
      </c>
      <c r="G1410" s="66" t="s">
        <v>4774</v>
      </c>
      <c r="H1410" s="69" t="s">
        <v>4775</v>
      </c>
      <c r="I1410" s="104" t="s">
        <v>4776</v>
      </c>
      <c r="J1410" s="64">
        <v>68</v>
      </c>
      <c r="K1410" s="64">
        <v>1</v>
      </c>
      <c r="L1410" s="18">
        <v>3</v>
      </c>
      <c r="M1410" s="18">
        <v>72</v>
      </c>
      <c r="N1410" s="18" t="s">
        <v>4609</v>
      </c>
    </row>
    <row r="1411" ht="22.5" hidden="1" spans="1:14">
      <c r="A1411" s="17"/>
      <c r="B1411" s="18" t="s">
        <v>76</v>
      </c>
      <c r="C1411" s="63" t="s">
        <v>4777</v>
      </c>
      <c r="D1411" s="64" t="s">
        <v>1491</v>
      </c>
      <c r="E1411" s="64" t="s">
        <v>4778</v>
      </c>
      <c r="F1411" s="70" t="s">
        <v>63</v>
      </c>
      <c r="G1411" s="66" t="s">
        <v>4779</v>
      </c>
      <c r="H1411" s="69" t="s">
        <v>4780</v>
      </c>
      <c r="I1411" s="104" t="s">
        <v>4776</v>
      </c>
      <c r="J1411" s="64">
        <v>68</v>
      </c>
      <c r="K1411" s="64">
        <v>1</v>
      </c>
      <c r="L1411" s="18">
        <v>3</v>
      </c>
      <c r="M1411" s="18">
        <v>72</v>
      </c>
      <c r="N1411" s="18" t="s">
        <v>4609</v>
      </c>
    </row>
    <row r="1412" ht="22.5" hidden="1" spans="1:14">
      <c r="A1412" s="17"/>
      <c r="B1412" s="18" t="s">
        <v>68</v>
      </c>
      <c r="C1412" s="63" t="s">
        <v>4781</v>
      </c>
      <c r="D1412" s="64" t="s">
        <v>4782</v>
      </c>
      <c r="E1412" s="64" t="s">
        <v>4783</v>
      </c>
      <c r="F1412" s="70" t="s">
        <v>175</v>
      </c>
      <c r="G1412" s="66" t="s">
        <v>4784</v>
      </c>
      <c r="H1412" s="69" t="s">
        <v>4785</v>
      </c>
      <c r="I1412" s="104" t="s">
        <v>4776</v>
      </c>
      <c r="J1412" s="64">
        <v>68</v>
      </c>
      <c r="K1412" s="64">
        <v>1</v>
      </c>
      <c r="L1412" s="18">
        <v>3</v>
      </c>
      <c r="M1412" s="18">
        <v>72</v>
      </c>
      <c r="N1412" s="18" t="s">
        <v>4609</v>
      </c>
    </row>
    <row r="1413" s="1" customFormat="1" ht="22.5" hidden="1" spans="1:14">
      <c r="A1413" s="45"/>
      <c r="B1413" s="46" t="s">
        <v>76</v>
      </c>
      <c r="C1413" s="63" t="s">
        <v>524</v>
      </c>
      <c r="D1413" s="674" t="s">
        <v>525</v>
      </c>
      <c r="E1413" s="674" t="s">
        <v>526</v>
      </c>
      <c r="F1413" s="674" t="s">
        <v>63</v>
      </c>
      <c r="G1413" s="674" t="s">
        <v>527</v>
      </c>
      <c r="H1413" s="674" t="s">
        <v>528</v>
      </c>
      <c r="I1413" s="104" t="s">
        <v>4776</v>
      </c>
      <c r="J1413" s="64">
        <v>68</v>
      </c>
      <c r="K1413" s="64">
        <v>1</v>
      </c>
      <c r="L1413" s="46">
        <v>2</v>
      </c>
      <c r="M1413" s="46">
        <v>71</v>
      </c>
      <c r="N1413" s="46" t="s">
        <v>4609</v>
      </c>
    </row>
    <row r="1414" ht="22.5" hidden="1" spans="1:14">
      <c r="A1414" s="17"/>
      <c r="B1414" s="18"/>
      <c r="C1414" s="63" t="s">
        <v>882</v>
      </c>
      <c r="D1414" s="680" t="s">
        <v>4696</v>
      </c>
      <c r="E1414" s="64"/>
      <c r="F1414" s="70"/>
      <c r="G1414" s="66"/>
      <c r="H1414" s="69"/>
      <c r="I1414" s="64" t="s">
        <v>4776</v>
      </c>
      <c r="J1414" s="64"/>
      <c r="K1414" s="64"/>
      <c r="L1414" s="18"/>
      <c r="M1414" s="18"/>
      <c r="N1414" s="18" t="s">
        <v>4609</v>
      </c>
    </row>
    <row r="1415" ht="22.5" hidden="1" spans="1:14">
      <c r="A1415" s="17">
        <v>476</v>
      </c>
      <c r="B1415" s="18" t="s">
        <v>44</v>
      </c>
      <c r="C1415" s="63" t="s">
        <v>4786</v>
      </c>
      <c r="D1415" s="64" t="s">
        <v>3139</v>
      </c>
      <c r="E1415" s="64" t="s">
        <v>3140</v>
      </c>
      <c r="F1415" s="70" t="s">
        <v>161</v>
      </c>
      <c r="G1415" s="66" t="s">
        <v>4787</v>
      </c>
      <c r="H1415" s="69" t="s">
        <v>4788</v>
      </c>
      <c r="I1415" s="104" t="s">
        <v>4789</v>
      </c>
      <c r="J1415" s="64">
        <v>119</v>
      </c>
      <c r="K1415" s="64">
        <v>1</v>
      </c>
      <c r="L1415" s="18">
        <v>3</v>
      </c>
      <c r="M1415" s="92">
        <v>123</v>
      </c>
      <c r="N1415" s="18" t="s">
        <v>4609</v>
      </c>
    </row>
    <row r="1416" ht="22.5" hidden="1" spans="1:14">
      <c r="A1416" s="17"/>
      <c r="B1416" s="18" t="s">
        <v>59</v>
      </c>
      <c r="C1416" s="63" t="s">
        <v>4790</v>
      </c>
      <c r="D1416" s="427" t="s">
        <v>2309</v>
      </c>
      <c r="E1416" s="427" t="s">
        <v>2310</v>
      </c>
      <c r="F1416" s="427" t="s">
        <v>390</v>
      </c>
      <c r="G1416" s="403" t="s">
        <v>4791</v>
      </c>
      <c r="H1416" s="64" t="s">
        <v>4792</v>
      </c>
      <c r="I1416" s="104" t="s">
        <v>4789</v>
      </c>
      <c r="J1416" s="64">
        <v>119</v>
      </c>
      <c r="K1416" s="64">
        <v>1</v>
      </c>
      <c r="L1416" s="18">
        <v>3</v>
      </c>
      <c r="M1416" s="92">
        <v>123</v>
      </c>
      <c r="N1416" s="18" t="s">
        <v>4609</v>
      </c>
    </row>
    <row r="1417" ht="22.5" hidden="1" spans="1:14">
      <c r="A1417" s="18"/>
      <c r="B1417" s="18" t="s">
        <v>59</v>
      </c>
      <c r="C1417" s="63" t="s">
        <v>4793</v>
      </c>
      <c r="D1417" s="64" t="s">
        <v>4680</v>
      </c>
      <c r="E1417" s="64" t="s">
        <v>451</v>
      </c>
      <c r="F1417" s="70" t="s">
        <v>148</v>
      </c>
      <c r="G1417" s="66" t="s">
        <v>4794</v>
      </c>
      <c r="H1417" s="681" t="s">
        <v>4795</v>
      </c>
      <c r="I1417" s="104" t="s">
        <v>4789</v>
      </c>
      <c r="J1417" s="64">
        <v>119</v>
      </c>
      <c r="K1417" s="64">
        <v>1</v>
      </c>
      <c r="L1417" s="18">
        <v>3</v>
      </c>
      <c r="M1417" s="92">
        <v>123</v>
      </c>
      <c r="N1417" s="18" t="s">
        <v>4609</v>
      </c>
    </row>
    <row r="1418" ht="22.5" hidden="1" spans="1:14">
      <c r="A1418" s="17">
        <v>454</v>
      </c>
      <c r="B1418" s="18" t="s">
        <v>59</v>
      </c>
      <c r="C1418" s="63" t="s">
        <v>3038</v>
      </c>
      <c r="D1418" s="64" t="s">
        <v>4796</v>
      </c>
      <c r="E1418" s="64" t="s">
        <v>4797</v>
      </c>
      <c r="F1418" s="70" t="s">
        <v>148</v>
      </c>
      <c r="G1418" s="66" t="s">
        <v>4798</v>
      </c>
      <c r="H1418" s="69" t="s">
        <v>3041</v>
      </c>
      <c r="I1418" s="104" t="s">
        <v>4789</v>
      </c>
      <c r="J1418" s="64">
        <v>119</v>
      </c>
      <c r="K1418" s="64">
        <v>1</v>
      </c>
      <c r="L1418" s="18">
        <v>3</v>
      </c>
      <c r="M1418" s="92">
        <v>123</v>
      </c>
      <c r="N1418" s="18" t="s">
        <v>4609</v>
      </c>
    </row>
    <row r="1419" ht="22.5" hidden="1" spans="1:14">
      <c r="A1419" s="17"/>
      <c r="B1419" s="18" t="s">
        <v>68</v>
      </c>
      <c r="C1419" s="63" t="s">
        <v>4799</v>
      </c>
      <c r="D1419" s="64" t="s">
        <v>4800</v>
      </c>
      <c r="E1419" s="64" t="s">
        <v>4801</v>
      </c>
      <c r="F1419" s="64" t="s">
        <v>175</v>
      </c>
      <c r="G1419" s="403">
        <v>42948</v>
      </c>
      <c r="H1419" s="778" t="s">
        <v>4802</v>
      </c>
      <c r="I1419" s="104" t="s">
        <v>4789</v>
      </c>
      <c r="J1419" s="64">
        <v>119</v>
      </c>
      <c r="K1419" s="64">
        <v>1</v>
      </c>
      <c r="L1419" s="18">
        <v>3</v>
      </c>
      <c r="M1419" s="18">
        <v>123</v>
      </c>
      <c r="N1419" s="18" t="s">
        <v>4609</v>
      </c>
    </row>
    <row r="1420" s="4" customFormat="1" ht="22.5" hidden="1" spans="1:14">
      <c r="A1420" s="62"/>
      <c r="B1420" s="103"/>
      <c r="C1420" s="538" t="s">
        <v>4803</v>
      </c>
      <c r="D1420" s="600" t="s">
        <v>4804</v>
      </c>
      <c r="E1420" s="84"/>
      <c r="F1420" s="501"/>
      <c r="G1420" s="86"/>
      <c r="H1420" s="502"/>
      <c r="I1420" s="84" t="s">
        <v>4789</v>
      </c>
      <c r="J1420" s="84"/>
      <c r="K1420" s="84"/>
      <c r="L1420" s="103"/>
      <c r="M1420" s="103"/>
      <c r="N1420" s="103" t="s">
        <v>4609</v>
      </c>
    </row>
    <row r="1421" ht="22.5" hidden="1" spans="1:14">
      <c r="A1421" s="17"/>
      <c r="B1421" s="18" t="s">
        <v>309</v>
      </c>
      <c r="C1421" s="63" t="s">
        <v>2656</v>
      </c>
      <c r="D1421" s="398" t="s">
        <v>2657</v>
      </c>
      <c r="E1421" s="398" t="s">
        <v>2658</v>
      </c>
      <c r="F1421" s="398" t="s">
        <v>2659</v>
      </c>
      <c r="G1421" s="64" t="s">
        <v>2660</v>
      </c>
      <c r="H1421" s="682">
        <v>9787562481379</v>
      </c>
      <c r="I1421" s="532" t="s">
        <v>4805</v>
      </c>
      <c r="J1421" s="717">
        <v>77</v>
      </c>
      <c r="K1421" s="717">
        <v>1</v>
      </c>
      <c r="L1421" s="18">
        <v>2</v>
      </c>
      <c r="M1421" s="92">
        <v>80</v>
      </c>
      <c r="N1421" s="18" t="s">
        <v>4609</v>
      </c>
    </row>
    <row r="1422" s="10" customFormat="1" ht="22.5" hidden="1" spans="1:14">
      <c r="A1422" s="677"/>
      <c r="B1422" s="100"/>
      <c r="C1422" s="536" t="s">
        <v>1487</v>
      </c>
      <c r="D1422" s="277" t="s">
        <v>682</v>
      </c>
      <c r="E1422" s="277" t="s">
        <v>1488</v>
      </c>
      <c r="F1422" s="277" t="s">
        <v>1267</v>
      </c>
      <c r="G1422" s="278" t="s">
        <v>1489</v>
      </c>
      <c r="H1422" s="762" t="s">
        <v>1490</v>
      </c>
      <c r="I1422" s="718" t="s">
        <v>4805</v>
      </c>
      <c r="J1422" s="719"/>
      <c r="K1422" s="719"/>
      <c r="L1422" s="100"/>
      <c r="M1422" s="100"/>
      <c r="N1422" s="92" t="s">
        <v>4609</v>
      </c>
    </row>
    <row r="1423" s="10" customFormat="1" ht="28.5" hidden="1" spans="1:14">
      <c r="A1423" s="677"/>
      <c r="B1423" s="100"/>
      <c r="C1423" s="536" t="s">
        <v>1123</v>
      </c>
      <c r="D1423" s="73" t="s">
        <v>2275</v>
      </c>
      <c r="E1423" s="683" t="s">
        <v>4806</v>
      </c>
      <c r="F1423" s="683" t="s">
        <v>4807</v>
      </c>
      <c r="G1423" s="74"/>
      <c r="H1423" s="673" t="s">
        <v>4808</v>
      </c>
      <c r="I1423" s="718" t="s">
        <v>4805</v>
      </c>
      <c r="J1423" s="719"/>
      <c r="K1423" s="719"/>
      <c r="L1423" s="100"/>
      <c r="M1423" s="100"/>
      <c r="N1423" s="92" t="s">
        <v>4609</v>
      </c>
    </row>
    <row r="1424" s="10" customFormat="1" ht="28.5" hidden="1" spans="1:14">
      <c r="A1424" s="677"/>
      <c r="B1424" s="100"/>
      <c r="C1424" s="536" t="s">
        <v>1135</v>
      </c>
      <c r="D1424" s="73" t="s">
        <v>4809</v>
      </c>
      <c r="E1424" s="683" t="s">
        <v>4806</v>
      </c>
      <c r="F1424" s="683" t="s">
        <v>4807</v>
      </c>
      <c r="G1424" s="74"/>
      <c r="H1424" s="673" t="s">
        <v>2665</v>
      </c>
      <c r="I1424" s="718" t="s">
        <v>4805</v>
      </c>
      <c r="J1424" s="719"/>
      <c r="K1424" s="719"/>
      <c r="L1424" s="100"/>
      <c r="M1424" s="100"/>
      <c r="N1424" s="92" t="s">
        <v>4609</v>
      </c>
    </row>
    <row r="1425" ht="22.5" hidden="1" spans="1:14">
      <c r="A1425" s="17"/>
      <c r="B1425" s="18" t="s">
        <v>44</v>
      </c>
      <c r="C1425" s="63" t="s">
        <v>4810</v>
      </c>
      <c r="D1425" s="64" t="s">
        <v>4811</v>
      </c>
      <c r="E1425" s="64" t="s">
        <v>1212</v>
      </c>
      <c r="F1425" s="70" t="s">
        <v>275</v>
      </c>
      <c r="G1425" s="66" t="s">
        <v>4812</v>
      </c>
      <c r="H1425" s="69" t="s">
        <v>4813</v>
      </c>
      <c r="I1425" s="104" t="s">
        <v>4805</v>
      </c>
      <c r="J1425" s="64">
        <v>77</v>
      </c>
      <c r="K1425" s="64">
        <v>1</v>
      </c>
      <c r="L1425" s="18">
        <v>2</v>
      </c>
      <c r="M1425" s="92">
        <v>80</v>
      </c>
      <c r="N1425" s="18" t="s">
        <v>4609</v>
      </c>
    </row>
    <row r="1426" ht="22.5" hidden="1" spans="1:14">
      <c r="A1426" s="17"/>
      <c r="B1426" s="18"/>
      <c r="C1426" s="63" t="s">
        <v>882</v>
      </c>
      <c r="D1426" s="680" t="s">
        <v>4814</v>
      </c>
      <c r="E1426" s="64"/>
      <c r="F1426" s="70"/>
      <c r="G1426" s="66"/>
      <c r="H1426" s="69"/>
      <c r="I1426" s="64" t="s">
        <v>4815</v>
      </c>
      <c r="J1426" s="64"/>
      <c r="K1426" s="64"/>
      <c r="L1426" s="18"/>
      <c r="M1426" s="18"/>
      <c r="N1426" s="18" t="s">
        <v>4609</v>
      </c>
    </row>
    <row r="1427" ht="60" hidden="1" spans="1:14">
      <c r="A1427" s="17"/>
      <c r="B1427" s="18" t="s">
        <v>59</v>
      </c>
      <c r="C1427" s="63" t="s">
        <v>4816</v>
      </c>
      <c r="D1427" s="77" t="s">
        <v>4817</v>
      </c>
      <c r="E1427" s="77" t="s">
        <v>4818</v>
      </c>
      <c r="F1427" s="684" t="s">
        <v>3094</v>
      </c>
      <c r="G1427" s="685" t="s">
        <v>4819</v>
      </c>
      <c r="H1427" s="686" t="s">
        <v>4820</v>
      </c>
      <c r="I1427" s="104" t="s">
        <v>4815</v>
      </c>
      <c r="J1427" s="64">
        <v>49</v>
      </c>
      <c r="K1427" s="64">
        <v>3</v>
      </c>
      <c r="L1427" s="18">
        <v>2</v>
      </c>
      <c r="M1427" s="92">
        <v>54</v>
      </c>
      <c r="N1427" s="18" t="s">
        <v>4609</v>
      </c>
    </row>
    <row r="1428" s="1" customFormat="1" ht="22.5" hidden="1" spans="1:14">
      <c r="A1428" s="45"/>
      <c r="B1428" s="46" t="s">
        <v>76</v>
      </c>
      <c r="C1428" s="63" t="s">
        <v>524</v>
      </c>
      <c r="D1428" s="674" t="s">
        <v>525</v>
      </c>
      <c r="E1428" s="674" t="s">
        <v>526</v>
      </c>
      <c r="F1428" s="674" t="s">
        <v>63</v>
      </c>
      <c r="G1428" s="674" t="s">
        <v>527</v>
      </c>
      <c r="H1428" s="674" t="s">
        <v>528</v>
      </c>
      <c r="I1428" s="104" t="s">
        <v>4815</v>
      </c>
      <c r="J1428" s="64">
        <v>49</v>
      </c>
      <c r="K1428" s="64">
        <v>2</v>
      </c>
      <c r="L1428" s="46">
        <v>2</v>
      </c>
      <c r="M1428" s="46">
        <v>53</v>
      </c>
      <c r="N1428" s="46" t="s">
        <v>4609</v>
      </c>
    </row>
    <row r="1429" ht="22.5" hidden="1" spans="1:14">
      <c r="A1429" s="17"/>
      <c r="B1429" s="18" t="s">
        <v>76</v>
      </c>
      <c r="C1429" s="63" t="s">
        <v>4691</v>
      </c>
      <c r="D1429" s="64" t="s">
        <v>4692</v>
      </c>
      <c r="E1429" s="64" t="s">
        <v>4693</v>
      </c>
      <c r="F1429" s="70" t="s">
        <v>63</v>
      </c>
      <c r="G1429" s="66" t="s">
        <v>4821</v>
      </c>
      <c r="H1429" s="69" t="s">
        <v>4695</v>
      </c>
      <c r="I1429" s="104" t="s">
        <v>4822</v>
      </c>
      <c r="J1429" s="64">
        <v>62</v>
      </c>
      <c r="K1429" s="64">
        <v>1</v>
      </c>
      <c r="L1429" s="18">
        <v>2</v>
      </c>
      <c r="M1429" s="18">
        <v>65</v>
      </c>
      <c r="N1429" s="18" t="s">
        <v>4609</v>
      </c>
    </row>
    <row r="1430" ht="22.5" hidden="1" spans="1:14">
      <c r="A1430" s="18"/>
      <c r="B1430" s="18" t="s">
        <v>59</v>
      </c>
      <c r="C1430" s="63" t="s">
        <v>185</v>
      </c>
      <c r="D1430" s="64" t="s">
        <v>4823</v>
      </c>
      <c r="E1430" s="64" t="s">
        <v>451</v>
      </c>
      <c r="F1430" s="70" t="s">
        <v>148</v>
      </c>
      <c r="G1430" s="66" t="s">
        <v>4824</v>
      </c>
      <c r="H1430" s="69" t="s">
        <v>4682</v>
      </c>
      <c r="I1430" s="104" t="s">
        <v>4822</v>
      </c>
      <c r="J1430" s="64">
        <v>62</v>
      </c>
      <c r="K1430" s="64">
        <v>1</v>
      </c>
      <c r="L1430" s="18">
        <v>2</v>
      </c>
      <c r="M1430" s="92">
        <v>65</v>
      </c>
      <c r="N1430" s="18" t="s">
        <v>4609</v>
      </c>
    </row>
    <row r="1431" ht="33.75" hidden="1" spans="1:14">
      <c r="A1431" s="17"/>
      <c r="B1431" s="18" t="s">
        <v>68</v>
      </c>
      <c r="C1431" s="63" t="s">
        <v>4592</v>
      </c>
      <c r="D1431" s="64" t="s">
        <v>4825</v>
      </c>
      <c r="E1431" s="64" t="s">
        <v>4826</v>
      </c>
      <c r="F1431" s="70" t="s">
        <v>175</v>
      </c>
      <c r="G1431" s="66" t="s">
        <v>4821</v>
      </c>
      <c r="H1431" s="69" t="s">
        <v>4827</v>
      </c>
      <c r="I1431" s="104" t="s">
        <v>4822</v>
      </c>
      <c r="J1431" s="64">
        <v>62</v>
      </c>
      <c r="K1431" s="64">
        <v>1</v>
      </c>
      <c r="L1431" s="18">
        <v>2</v>
      </c>
      <c r="M1431" s="18">
        <v>65</v>
      </c>
      <c r="N1431" s="18" t="s">
        <v>4609</v>
      </c>
    </row>
    <row r="1432" ht="22.5" hidden="1" spans="1:14">
      <c r="A1432" s="17"/>
      <c r="B1432" s="18" t="s">
        <v>76</v>
      </c>
      <c r="C1432" s="63" t="s">
        <v>4828</v>
      </c>
      <c r="D1432" s="64" t="s">
        <v>4829</v>
      </c>
      <c r="E1432" s="64" t="s">
        <v>2904</v>
      </c>
      <c r="F1432" s="70" t="s">
        <v>518</v>
      </c>
      <c r="G1432" s="66" t="s">
        <v>4830</v>
      </c>
      <c r="H1432" s="69" t="s">
        <v>4831</v>
      </c>
      <c r="I1432" s="104" t="s">
        <v>4822</v>
      </c>
      <c r="J1432" s="64">
        <v>62</v>
      </c>
      <c r="K1432" s="64">
        <v>1</v>
      </c>
      <c r="L1432" s="18">
        <v>2</v>
      </c>
      <c r="M1432" s="92">
        <v>65</v>
      </c>
      <c r="N1432" s="18" t="s">
        <v>4609</v>
      </c>
    </row>
    <row r="1433" ht="22.5" hidden="1" spans="1:14">
      <c r="A1433" s="17"/>
      <c r="B1433" s="18" t="s">
        <v>309</v>
      </c>
      <c r="C1433" s="63" t="s">
        <v>4832</v>
      </c>
      <c r="D1433" s="64" t="s">
        <v>4833</v>
      </c>
      <c r="E1433" s="64" t="s">
        <v>4834</v>
      </c>
      <c r="F1433" s="70" t="s">
        <v>313</v>
      </c>
      <c r="G1433" s="66" t="s">
        <v>4835</v>
      </c>
      <c r="H1433" s="69" t="s">
        <v>4836</v>
      </c>
      <c r="I1433" s="104" t="s">
        <v>4822</v>
      </c>
      <c r="J1433" s="64">
        <v>62</v>
      </c>
      <c r="K1433" s="64">
        <v>1</v>
      </c>
      <c r="L1433" s="18">
        <v>2</v>
      </c>
      <c r="M1433" s="92">
        <v>65</v>
      </c>
      <c r="N1433" s="18" t="s">
        <v>4609</v>
      </c>
    </row>
    <row r="1434" s="10" customFormat="1" ht="28.5" hidden="1" spans="1:14">
      <c r="A1434" s="677"/>
      <c r="B1434" s="100"/>
      <c r="C1434" s="536" t="s">
        <v>140</v>
      </c>
      <c r="D1434" s="73" t="s">
        <v>4837</v>
      </c>
      <c r="E1434" s="73"/>
      <c r="F1434" s="683" t="s">
        <v>4838</v>
      </c>
      <c r="G1434" s="74"/>
      <c r="H1434" s="673" t="s">
        <v>4839</v>
      </c>
      <c r="I1434" s="105" t="s">
        <v>4840</v>
      </c>
      <c r="J1434" s="73">
        <v>67</v>
      </c>
      <c r="K1434" s="73">
        <v>1</v>
      </c>
      <c r="L1434" s="100"/>
      <c r="M1434" s="100"/>
      <c r="N1434" s="18" t="s">
        <v>4609</v>
      </c>
    </row>
    <row r="1435" s="10" customFormat="1" ht="28.5" hidden="1" spans="1:14">
      <c r="A1435" s="677"/>
      <c r="B1435" s="100"/>
      <c r="C1435" s="536" t="s">
        <v>2041</v>
      </c>
      <c r="D1435" s="73" t="s">
        <v>4841</v>
      </c>
      <c r="E1435" s="73"/>
      <c r="F1435" s="683" t="s">
        <v>4838</v>
      </c>
      <c r="G1435" s="74"/>
      <c r="H1435" s="673" t="s">
        <v>4361</v>
      </c>
      <c r="I1435" s="105" t="s">
        <v>4840</v>
      </c>
      <c r="J1435" s="73">
        <v>67</v>
      </c>
      <c r="K1435" s="73">
        <v>1</v>
      </c>
      <c r="L1435" s="100"/>
      <c r="M1435" s="100"/>
      <c r="N1435" s="18" t="s">
        <v>4609</v>
      </c>
    </row>
    <row r="1436" s="10" customFormat="1" ht="28.5" hidden="1" spans="1:14">
      <c r="A1436" s="677"/>
      <c r="B1436" s="100"/>
      <c r="C1436" s="536" t="s">
        <v>2859</v>
      </c>
      <c r="D1436" s="73" t="s">
        <v>2860</v>
      </c>
      <c r="E1436" s="73"/>
      <c r="F1436" s="683" t="s">
        <v>4838</v>
      </c>
      <c r="G1436" s="74"/>
      <c r="H1436" s="673" t="s">
        <v>4842</v>
      </c>
      <c r="I1436" s="105" t="s">
        <v>4840</v>
      </c>
      <c r="J1436" s="73">
        <v>67</v>
      </c>
      <c r="K1436" s="73">
        <v>1</v>
      </c>
      <c r="L1436" s="100"/>
      <c r="M1436" s="100"/>
      <c r="N1436" s="18" t="s">
        <v>4609</v>
      </c>
    </row>
    <row r="1437" s="8" customFormat="1" ht="33.75" hidden="1" spans="1:14">
      <c r="A1437" s="468"/>
      <c r="B1437" s="46" t="s">
        <v>44</v>
      </c>
      <c r="C1437" s="63" t="s">
        <v>4843</v>
      </c>
      <c r="D1437" s="64" t="s">
        <v>4844</v>
      </c>
      <c r="E1437" s="64" t="s">
        <v>4845</v>
      </c>
      <c r="F1437" s="70" t="s">
        <v>4846</v>
      </c>
      <c r="G1437" s="66" t="s">
        <v>4847</v>
      </c>
      <c r="H1437" s="69" t="s">
        <v>4848</v>
      </c>
      <c r="I1437" s="104" t="s">
        <v>4840</v>
      </c>
      <c r="J1437" s="64">
        <v>67</v>
      </c>
      <c r="K1437" s="64">
        <v>1</v>
      </c>
      <c r="L1437" s="469">
        <v>3</v>
      </c>
      <c r="M1437" s="469">
        <v>71</v>
      </c>
      <c r="N1437" s="469" t="s">
        <v>4609</v>
      </c>
    </row>
    <row r="1438" s="8" customFormat="1" ht="22.5" hidden="1" spans="1:15">
      <c r="A1438" s="468"/>
      <c r="B1438" s="469" t="s">
        <v>68</v>
      </c>
      <c r="C1438" s="63" t="s">
        <v>4849</v>
      </c>
      <c r="D1438" s="64" t="s">
        <v>4850</v>
      </c>
      <c r="E1438" s="64" t="s">
        <v>4851</v>
      </c>
      <c r="F1438" s="70" t="s">
        <v>472</v>
      </c>
      <c r="G1438" s="66" t="s">
        <v>155</v>
      </c>
      <c r="H1438" s="69" t="s">
        <v>4852</v>
      </c>
      <c r="I1438" s="104" t="s">
        <v>4840</v>
      </c>
      <c r="J1438" s="64">
        <v>67</v>
      </c>
      <c r="K1438" s="64">
        <v>1</v>
      </c>
      <c r="L1438" s="469">
        <v>3</v>
      </c>
      <c r="M1438" s="469">
        <v>71</v>
      </c>
      <c r="N1438" s="469" t="s">
        <v>4609</v>
      </c>
      <c r="O1438" s="1" t="s">
        <v>114</v>
      </c>
    </row>
    <row r="1439" hidden="1" spans="1:15">
      <c r="A1439" s="18">
        <v>170</v>
      </c>
      <c r="B1439" s="469" t="s">
        <v>68</v>
      </c>
      <c r="C1439" s="12" t="s">
        <v>4853</v>
      </c>
      <c r="D1439" s="398" t="s">
        <v>1582</v>
      </c>
      <c r="E1439" s="398" t="s">
        <v>3272</v>
      </c>
      <c r="F1439" s="398" t="s">
        <v>3273</v>
      </c>
      <c r="G1439" s="398">
        <v>2019.01</v>
      </c>
      <c r="H1439" s="798" t="s">
        <v>3274</v>
      </c>
      <c r="I1439" s="720" t="s">
        <v>3245</v>
      </c>
      <c r="J1439" s="12">
        <v>50</v>
      </c>
      <c r="K1439" s="64">
        <v>1</v>
      </c>
      <c r="L1439" s="469">
        <v>3</v>
      </c>
      <c r="M1439" s="92">
        <v>54</v>
      </c>
      <c r="N1439" s="18" t="s">
        <v>3084</v>
      </c>
      <c r="O1439" s="1" t="s">
        <v>114</v>
      </c>
    </row>
    <row r="1440" ht="24" hidden="1" spans="1:14">
      <c r="A1440" s="11">
        <v>20</v>
      </c>
      <c r="B1440" s="469" t="s">
        <v>76</v>
      </c>
      <c r="C1440" s="687" t="s">
        <v>4854</v>
      </c>
      <c r="D1440" s="687" t="s">
        <v>4855</v>
      </c>
      <c r="E1440" s="687" t="s">
        <v>4856</v>
      </c>
      <c r="F1440" s="687" t="s">
        <v>4857</v>
      </c>
      <c r="G1440" s="688">
        <v>43647</v>
      </c>
      <c r="H1440" s="689" t="s">
        <v>4858</v>
      </c>
      <c r="I1440" s="721" t="s">
        <v>4859</v>
      </c>
      <c r="J1440" s="687">
        <v>255</v>
      </c>
      <c r="K1440" s="687">
        <v>1</v>
      </c>
      <c r="L1440" s="18">
        <v>3</v>
      </c>
      <c r="M1440" s="92">
        <v>259</v>
      </c>
      <c r="N1440" s="18" t="s">
        <v>618</v>
      </c>
    </row>
    <row r="1441" s="1" customFormat="1" ht="24" hidden="1" spans="1:14">
      <c r="A1441" s="5"/>
      <c r="B1441" s="469" t="s">
        <v>68</v>
      </c>
      <c r="C1441" s="687" t="s">
        <v>4860</v>
      </c>
      <c r="D1441" s="687" t="s">
        <v>4861</v>
      </c>
      <c r="E1441" s="687" t="s">
        <v>4862</v>
      </c>
      <c r="F1441" s="687" t="s">
        <v>3305</v>
      </c>
      <c r="G1441" s="688">
        <v>43647</v>
      </c>
      <c r="H1441" s="689" t="s">
        <v>4863</v>
      </c>
      <c r="I1441" s="721" t="s">
        <v>4864</v>
      </c>
      <c r="J1441" s="687">
        <v>49</v>
      </c>
      <c r="K1441" s="687">
        <v>1</v>
      </c>
      <c r="L1441" s="46">
        <v>2</v>
      </c>
      <c r="M1441" s="46">
        <v>52</v>
      </c>
      <c r="N1441" s="18" t="s">
        <v>618</v>
      </c>
    </row>
    <row r="1442" ht="24.75" hidden="1" spans="1:14">
      <c r="A1442">
        <v>621</v>
      </c>
      <c r="B1442" s="469" t="s">
        <v>68</v>
      </c>
      <c r="C1442" s="36" t="s">
        <v>4865</v>
      </c>
      <c r="D1442" s="690" t="s">
        <v>3179</v>
      </c>
      <c r="E1442" s="690" t="s">
        <v>3180</v>
      </c>
      <c r="F1442" s="684" t="s">
        <v>3223</v>
      </c>
      <c r="G1442" s="691" t="s">
        <v>4866</v>
      </c>
      <c r="H1442" s="686" t="s">
        <v>3225</v>
      </c>
      <c r="I1442" s="722" t="s">
        <v>2947</v>
      </c>
      <c r="J1442" s="36">
        <v>68</v>
      </c>
      <c r="K1442" s="687">
        <v>1</v>
      </c>
      <c r="L1442" s="18">
        <v>2</v>
      </c>
      <c r="M1442" s="92">
        <v>71</v>
      </c>
      <c r="N1442" s="18" t="s">
        <v>2662</v>
      </c>
    </row>
    <row r="1443" ht="33.75" hidden="1" spans="1:14">
      <c r="A1443" s="11">
        <v>198</v>
      </c>
      <c r="B1443" s="18" t="s">
        <v>76</v>
      </c>
      <c r="C1443" s="692" t="s">
        <v>4867</v>
      </c>
      <c r="D1443" s="73" t="s">
        <v>4345</v>
      </c>
      <c r="E1443" s="73" t="s">
        <v>4346</v>
      </c>
      <c r="F1443" s="73" t="s">
        <v>342</v>
      </c>
      <c r="G1443" s="73">
        <v>2019.5</v>
      </c>
      <c r="H1443" s="792" t="s">
        <v>4347</v>
      </c>
      <c r="I1443" s="723" t="s">
        <v>4868</v>
      </c>
      <c r="J1443" s="96">
        <v>86</v>
      </c>
      <c r="K1443" s="73">
        <v>1</v>
      </c>
      <c r="L1443" s="92">
        <v>2</v>
      </c>
      <c r="M1443" s="96">
        <v>89</v>
      </c>
      <c r="N1443" s="92" t="s">
        <v>1601</v>
      </c>
    </row>
    <row r="1444" ht="22.5" hidden="1" spans="1:14">
      <c r="A1444" s="11">
        <v>192</v>
      </c>
      <c r="B1444" s="18" t="s">
        <v>76</v>
      </c>
      <c r="C1444" s="692" t="s">
        <v>4869</v>
      </c>
      <c r="D1444" s="73" t="s">
        <v>4559</v>
      </c>
      <c r="E1444" s="73" t="s">
        <v>4560</v>
      </c>
      <c r="F1444" s="73" t="s">
        <v>4561</v>
      </c>
      <c r="G1444" s="73">
        <v>2020.1</v>
      </c>
      <c r="H1444" s="792" t="s">
        <v>4562</v>
      </c>
      <c r="I1444" s="723" t="s">
        <v>4868</v>
      </c>
      <c r="J1444" s="96">
        <v>86</v>
      </c>
      <c r="K1444" s="73">
        <v>1</v>
      </c>
      <c r="L1444" s="92">
        <v>2</v>
      </c>
      <c r="M1444" s="96">
        <v>89</v>
      </c>
      <c r="N1444" s="92" t="s">
        <v>1601</v>
      </c>
    </row>
    <row r="1445" ht="22.5" hidden="1" spans="2:15">
      <c r="B1445" s="18" t="s">
        <v>68</v>
      </c>
      <c r="C1445" s="692" t="s">
        <v>4870</v>
      </c>
      <c r="D1445" s="73" t="s">
        <v>4363</v>
      </c>
      <c r="E1445" s="73" t="s">
        <v>4364</v>
      </c>
      <c r="F1445" s="73" t="s">
        <v>175</v>
      </c>
      <c r="G1445" s="73" t="s">
        <v>4365</v>
      </c>
      <c r="H1445" s="792" t="s">
        <v>4366</v>
      </c>
      <c r="I1445" s="723" t="s">
        <v>4868</v>
      </c>
      <c r="J1445" s="96">
        <v>86</v>
      </c>
      <c r="K1445" s="73">
        <v>1</v>
      </c>
      <c r="L1445" s="92">
        <v>2</v>
      </c>
      <c r="M1445" s="96">
        <v>89</v>
      </c>
      <c r="N1445" s="92" t="s">
        <v>1601</v>
      </c>
      <c r="O1445" s="1" t="s">
        <v>114</v>
      </c>
    </row>
    <row r="1446" ht="45" hidden="1" spans="1:14">
      <c r="A1446" s="11" t="s">
        <v>4353</v>
      </c>
      <c r="B1446" s="18" t="s">
        <v>76</v>
      </c>
      <c r="C1446" s="692" t="s">
        <v>4871</v>
      </c>
      <c r="D1446" s="73" t="s">
        <v>4027</v>
      </c>
      <c r="E1446" s="73" t="s">
        <v>4028</v>
      </c>
      <c r="F1446" s="73" t="s">
        <v>63</v>
      </c>
      <c r="G1446" s="73">
        <v>2020.1</v>
      </c>
      <c r="H1446" s="792" t="s">
        <v>4029</v>
      </c>
      <c r="I1446" s="723" t="s">
        <v>4868</v>
      </c>
      <c r="J1446" s="96">
        <v>86</v>
      </c>
      <c r="K1446" s="73">
        <v>1</v>
      </c>
      <c r="L1446" s="92">
        <v>2</v>
      </c>
      <c r="M1446" s="96">
        <v>89</v>
      </c>
      <c r="N1446" s="92" t="s">
        <v>1601</v>
      </c>
    </row>
    <row r="1447" ht="22.5" hidden="1" spans="1:14">
      <c r="A1447" s="18">
        <v>125</v>
      </c>
      <c r="B1447" s="18" t="s">
        <v>309</v>
      </c>
      <c r="C1447" s="693" t="s">
        <v>1396</v>
      </c>
      <c r="D1447" s="298" t="s">
        <v>2657</v>
      </c>
      <c r="E1447" s="298" t="s">
        <v>2658</v>
      </c>
      <c r="F1447" s="298" t="s">
        <v>2659</v>
      </c>
      <c r="G1447" s="208" t="s">
        <v>2660</v>
      </c>
      <c r="H1447" s="431">
        <v>9787562481379</v>
      </c>
      <c r="I1447" s="724" t="s">
        <v>4872</v>
      </c>
      <c r="J1447" s="725">
        <v>88</v>
      </c>
      <c r="K1447" s="725">
        <v>1</v>
      </c>
      <c r="L1447" s="725">
        <v>2</v>
      </c>
      <c r="M1447" s="726">
        <v>91</v>
      </c>
      <c r="N1447" s="18" t="s">
        <v>353</v>
      </c>
    </row>
    <row r="1448" ht="24" hidden="1" spans="1:14">
      <c r="A1448" s="18">
        <v>237</v>
      </c>
      <c r="B1448" s="18" t="s">
        <v>309</v>
      </c>
      <c r="C1448" s="77" t="s">
        <v>421</v>
      </c>
      <c r="D1448" s="77" t="s">
        <v>422</v>
      </c>
      <c r="E1448" s="77" t="s">
        <v>423</v>
      </c>
      <c r="F1448" s="77" t="s">
        <v>424</v>
      </c>
      <c r="G1448" s="77" t="s">
        <v>531</v>
      </c>
      <c r="H1448" s="77" t="s">
        <v>426</v>
      </c>
      <c r="I1448" s="724" t="s">
        <v>4872</v>
      </c>
      <c r="J1448" s="725">
        <v>88</v>
      </c>
      <c r="K1448" s="725">
        <v>0</v>
      </c>
      <c r="L1448" s="725">
        <v>0</v>
      </c>
      <c r="M1448" s="726">
        <v>88</v>
      </c>
      <c r="N1448" s="18" t="s">
        <v>353</v>
      </c>
    </row>
    <row r="1449" s="1" customFormat="1" ht="24" hidden="1" spans="1:14">
      <c r="A1449" s="694">
        <v>278</v>
      </c>
      <c r="B1449" s="695" t="s">
        <v>59</v>
      </c>
      <c r="C1449" s="694" t="s">
        <v>4873</v>
      </c>
      <c r="D1449" s="694" t="s">
        <v>4874</v>
      </c>
      <c r="E1449" s="694" t="s">
        <v>921</v>
      </c>
      <c r="F1449" s="694" t="s">
        <v>390</v>
      </c>
      <c r="G1449" s="696" t="s">
        <v>922</v>
      </c>
      <c r="H1449" s="799" t="s">
        <v>923</v>
      </c>
      <c r="I1449" s="696" t="s">
        <v>4875</v>
      </c>
      <c r="J1449" s="694">
        <v>104</v>
      </c>
      <c r="K1449" s="694">
        <v>1</v>
      </c>
      <c r="L1449" s="694">
        <v>1</v>
      </c>
      <c r="M1449" s="727">
        <v>106</v>
      </c>
      <c r="N1449" s="695" t="s">
        <v>888</v>
      </c>
    </row>
    <row r="1450" ht="22.5" hidden="1" spans="1:14">
      <c r="A1450" s="17"/>
      <c r="B1450" s="18" t="s">
        <v>76</v>
      </c>
      <c r="C1450" s="697" t="s">
        <v>1443</v>
      </c>
      <c r="D1450" s="698" t="s">
        <v>2224</v>
      </c>
      <c r="E1450" s="698" t="s">
        <v>4466</v>
      </c>
      <c r="F1450" s="697" t="s">
        <v>129</v>
      </c>
      <c r="G1450" s="698" t="s">
        <v>4876</v>
      </c>
      <c r="H1450" s="800" t="s">
        <v>2293</v>
      </c>
      <c r="I1450" s="728" t="s">
        <v>4877</v>
      </c>
      <c r="J1450" s="699">
        <v>25</v>
      </c>
      <c r="K1450" s="699">
        <v>1</v>
      </c>
      <c r="L1450" s="699">
        <v>2</v>
      </c>
      <c r="M1450" s="699">
        <v>27</v>
      </c>
      <c r="N1450" s="699" t="s">
        <v>4025</v>
      </c>
    </row>
    <row r="1451" hidden="1" spans="1:14">
      <c r="A1451" s="17"/>
      <c r="B1451" s="18" t="s">
        <v>44</v>
      </c>
      <c r="C1451" s="699" t="s">
        <v>4878</v>
      </c>
      <c r="D1451" s="99" t="s">
        <v>4879</v>
      </c>
      <c r="E1451" s="99" t="s">
        <v>4880</v>
      </c>
      <c r="F1451" s="99" t="s">
        <v>275</v>
      </c>
      <c r="G1451" s="700" t="s">
        <v>1536</v>
      </c>
      <c r="H1451" s="801" t="s">
        <v>4881</v>
      </c>
      <c r="I1451" s="729" t="s">
        <v>2223</v>
      </c>
      <c r="J1451" s="699">
        <v>29</v>
      </c>
      <c r="K1451" s="699">
        <v>1</v>
      </c>
      <c r="L1451" s="699">
        <v>2</v>
      </c>
      <c r="M1451" s="693">
        <v>32</v>
      </c>
      <c r="N1451" s="693" t="s">
        <v>2175</v>
      </c>
    </row>
    <row r="1452" ht="33.75" hidden="1" spans="1:15">
      <c r="A1452">
        <v>629</v>
      </c>
      <c r="B1452" s="18" t="s">
        <v>68</v>
      </c>
      <c r="C1452" s="64" t="s">
        <v>4882</v>
      </c>
      <c r="D1452" s="64" t="s">
        <v>4883</v>
      </c>
      <c r="E1452" s="64" t="s">
        <v>4884</v>
      </c>
      <c r="F1452" s="64" t="s">
        <v>4885</v>
      </c>
      <c r="G1452" s="537" t="s">
        <v>4886</v>
      </c>
      <c r="H1452" s="778" t="s">
        <v>4887</v>
      </c>
      <c r="I1452" s="104" t="s">
        <v>4888</v>
      </c>
      <c r="J1452" s="64">
        <v>72</v>
      </c>
      <c r="K1452" s="18">
        <v>1</v>
      </c>
      <c r="L1452" s="18">
        <v>3</v>
      </c>
      <c r="M1452" s="92">
        <v>76</v>
      </c>
      <c r="N1452" s="18" t="s">
        <v>3281</v>
      </c>
      <c r="O1452" s="1" t="s">
        <v>114</v>
      </c>
    </row>
    <row r="1453" ht="22.5" hidden="1" spans="1:14">
      <c r="A1453"/>
      <c r="B1453" s="18" t="s">
        <v>44</v>
      </c>
      <c r="C1453" s="64" t="s">
        <v>4889</v>
      </c>
      <c r="D1453" s="64" t="s">
        <v>4890</v>
      </c>
      <c r="E1453" s="64" t="s">
        <v>4891</v>
      </c>
      <c r="F1453" s="64" t="s">
        <v>223</v>
      </c>
      <c r="G1453" s="537" t="s">
        <v>4892</v>
      </c>
      <c r="H1453" s="778" t="s">
        <v>4893</v>
      </c>
      <c r="I1453" s="104" t="s">
        <v>4894</v>
      </c>
      <c r="J1453" s="64">
        <v>36</v>
      </c>
      <c r="K1453" s="18">
        <v>1</v>
      </c>
      <c r="L1453" s="18">
        <v>2</v>
      </c>
      <c r="M1453" s="18">
        <v>39</v>
      </c>
      <c r="N1453" s="18" t="s">
        <v>3281</v>
      </c>
    </row>
    <row r="1454" ht="24" hidden="1" spans="2:14">
      <c r="B1454" s="18" t="s">
        <v>44</v>
      </c>
      <c r="C1454" s="701" t="s">
        <v>4895</v>
      </c>
      <c r="D1454" s="701" t="s">
        <v>3361</v>
      </c>
      <c r="E1454" s="701" t="s">
        <v>4896</v>
      </c>
      <c r="F1454" s="702" t="s">
        <v>15</v>
      </c>
      <c r="G1454" s="703">
        <v>38657</v>
      </c>
      <c r="H1454" s="704" t="s">
        <v>4897</v>
      </c>
      <c r="I1454" s="730" t="s">
        <v>4898</v>
      </c>
      <c r="J1454" s="701">
        <v>1047</v>
      </c>
      <c r="K1454" s="731">
        <v>2</v>
      </c>
      <c r="L1454" s="18">
        <v>5</v>
      </c>
      <c r="M1454" s="18">
        <v>1054</v>
      </c>
      <c r="N1454" s="18" t="s">
        <v>618</v>
      </c>
    </row>
    <row r="1455" ht="24" hidden="1" spans="1:14">
      <c r="A1455" s="11">
        <v>241</v>
      </c>
      <c r="B1455" s="469" t="s">
        <v>68</v>
      </c>
      <c r="C1455" s="705" t="s">
        <v>4899</v>
      </c>
      <c r="D1455" s="706" t="s">
        <v>4900</v>
      </c>
      <c r="E1455" s="707" t="s">
        <v>4901</v>
      </c>
      <c r="F1455" s="707" t="s">
        <v>175</v>
      </c>
      <c r="G1455" s="708">
        <v>41487</v>
      </c>
      <c r="H1455" s="709" t="s">
        <v>4902</v>
      </c>
      <c r="I1455" s="732" t="s">
        <v>4903</v>
      </c>
      <c r="J1455" s="733">
        <v>74</v>
      </c>
      <c r="K1455" s="734">
        <v>1</v>
      </c>
      <c r="L1455" s="18">
        <v>3</v>
      </c>
      <c r="M1455" s="92">
        <v>78</v>
      </c>
      <c r="N1455" s="18" t="s">
        <v>618</v>
      </c>
    </row>
    <row r="1456" ht="24" hidden="1" spans="2:14">
      <c r="B1456" s="469" t="s">
        <v>76</v>
      </c>
      <c r="C1456" s="705" t="s">
        <v>4904</v>
      </c>
      <c r="D1456" s="705" t="s">
        <v>4905</v>
      </c>
      <c r="E1456" s="705" t="s">
        <v>4906</v>
      </c>
      <c r="F1456" s="705" t="s">
        <v>260</v>
      </c>
      <c r="G1456" s="705" t="s">
        <v>4907</v>
      </c>
      <c r="H1456" s="802" t="s">
        <v>4908</v>
      </c>
      <c r="I1456" s="721" t="s">
        <v>4909</v>
      </c>
      <c r="J1456" s="687">
        <v>74</v>
      </c>
      <c r="K1456" s="735">
        <v>1</v>
      </c>
      <c r="L1456" s="18">
        <v>3</v>
      </c>
      <c r="M1456" s="92">
        <v>78</v>
      </c>
      <c r="N1456" s="18" t="s">
        <v>618</v>
      </c>
    </row>
    <row r="1457" ht="24" hidden="1" spans="1:14">
      <c r="A1457" s="11">
        <v>240</v>
      </c>
      <c r="B1457" s="469" t="s">
        <v>68</v>
      </c>
      <c r="C1457" s="687" t="s">
        <v>4910</v>
      </c>
      <c r="D1457" s="687" t="s">
        <v>4911</v>
      </c>
      <c r="E1457" s="710" t="s">
        <v>4912</v>
      </c>
      <c r="F1457" s="687" t="s">
        <v>175</v>
      </c>
      <c r="G1457" s="688">
        <v>42767</v>
      </c>
      <c r="H1457" s="689" t="s">
        <v>4913</v>
      </c>
      <c r="I1457" s="721" t="s">
        <v>4914</v>
      </c>
      <c r="J1457" s="687">
        <v>176</v>
      </c>
      <c r="K1457" s="735">
        <v>1</v>
      </c>
      <c r="L1457" s="18">
        <v>3</v>
      </c>
      <c r="M1457" s="92">
        <v>180</v>
      </c>
      <c r="N1457" s="18" t="s">
        <v>618</v>
      </c>
    </row>
    <row r="1458" ht="22.5" spans="1:14">
      <c r="A1458"/>
      <c r="B1458" s="18" t="s">
        <v>44</v>
      </c>
      <c r="C1458" s="64" t="s">
        <v>4915</v>
      </c>
      <c r="D1458" s="64" t="s">
        <v>4916</v>
      </c>
      <c r="E1458" s="64" t="s">
        <v>4917</v>
      </c>
      <c r="F1458" s="70" t="s">
        <v>3777</v>
      </c>
      <c r="G1458" s="64" t="s">
        <v>4918</v>
      </c>
      <c r="H1458" s="778" t="s">
        <v>4919</v>
      </c>
      <c r="I1458" s="104" t="s">
        <v>4920</v>
      </c>
      <c r="J1458" s="64">
        <v>42</v>
      </c>
      <c r="K1458" s="64">
        <v>3</v>
      </c>
      <c r="L1458" s="18">
        <v>2</v>
      </c>
      <c r="M1458" s="18">
        <v>47</v>
      </c>
      <c r="N1458" s="18" t="s">
        <v>3628</v>
      </c>
    </row>
    <row r="1459" ht="22.5" spans="1:14">
      <c r="A1459"/>
      <c r="B1459" s="18" t="s">
        <v>68</v>
      </c>
      <c r="C1459" s="64" t="s">
        <v>3856</v>
      </c>
      <c r="D1459" s="64" t="s">
        <v>4921</v>
      </c>
      <c r="E1459" s="64" t="s">
        <v>4922</v>
      </c>
      <c r="F1459" s="64" t="s">
        <v>2834</v>
      </c>
      <c r="G1459" s="64" t="s">
        <v>4923</v>
      </c>
      <c r="H1459" s="778" t="s">
        <v>4924</v>
      </c>
      <c r="I1459" s="104" t="s">
        <v>4925</v>
      </c>
      <c r="J1459" s="64">
        <v>28</v>
      </c>
      <c r="K1459" s="64">
        <v>1</v>
      </c>
      <c r="L1459" s="18">
        <v>2</v>
      </c>
      <c r="M1459" s="18">
        <v>31</v>
      </c>
      <c r="N1459" s="18" t="s">
        <v>3628</v>
      </c>
    </row>
    <row r="1460" ht="22.5" spans="1:14">
      <c r="A1460"/>
      <c r="B1460" s="18" t="s">
        <v>44</v>
      </c>
      <c r="C1460" s="64" t="s">
        <v>4926</v>
      </c>
      <c r="D1460" s="64" t="s">
        <v>4927</v>
      </c>
      <c r="E1460" s="64" t="s">
        <v>4928</v>
      </c>
      <c r="F1460" s="64" t="s">
        <v>3777</v>
      </c>
      <c r="G1460" s="64" t="s">
        <v>118</v>
      </c>
      <c r="H1460" s="778" t="s">
        <v>4929</v>
      </c>
      <c r="I1460" s="104" t="s">
        <v>4930</v>
      </c>
      <c r="J1460" s="64">
        <v>65</v>
      </c>
      <c r="K1460" s="64">
        <v>3</v>
      </c>
      <c r="L1460" s="18">
        <v>2</v>
      </c>
      <c r="M1460" s="18">
        <v>70</v>
      </c>
      <c r="N1460" s="18" t="s">
        <v>3628</v>
      </c>
    </row>
    <row r="1461" ht="22.5" spans="1:14">
      <c r="A1461"/>
      <c r="B1461" s="18" t="s">
        <v>68</v>
      </c>
      <c r="C1461" s="64" t="s">
        <v>4931</v>
      </c>
      <c r="D1461" s="64" t="s">
        <v>4932</v>
      </c>
      <c r="E1461" s="64" t="s">
        <v>3804</v>
      </c>
      <c r="F1461" s="64" t="s">
        <v>2834</v>
      </c>
      <c r="G1461" s="64" t="s">
        <v>4933</v>
      </c>
      <c r="H1461" s="64" t="s">
        <v>3806</v>
      </c>
      <c r="I1461" s="104" t="s">
        <v>4934</v>
      </c>
      <c r="J1461" s="64">
        <v>40</v>
      </c>
      <c r="K1461" s="64">
        <v>2</v>
      </c>
      <c r="L1461" s="18">
        <v>2</v>
      </c>
      <c r="M1461" s="18">
        <v>44</v>
      </c>
      <c r="N1461" s="18" t="s">
        <v>3628</v>
      </c>
    </row>
    <row r="1462" ht="22.5" spans="1:14">
      <c r="A1462"/>
      <c r="B1462" s="18" t="s">
        <v>68</v>
      </c>
      <c r="C1462" s="64" t="s">
        <v>4935</v>
      </c>
      <c r="D1462" s="64" t="s">
        <v>3850</v>
      </c>
      <c r="E1462" s="64" t="s">
        <v>3851</v>
      </c>
      <c r="F1462" s="64" t="s">
        <v>3852</v>
      </c>
      <c r="G1462" s="64" t="s">
        <v>3853</v>
      </c>
      <c r="H1462" s="64" t="s">
        <v>3854</v>
      </c>
      <c r="I1462" s="104" t="s">
        <v>4925</v>
      </c>
      <c r="J1462" s="64">
        <v>28</v>
      </c>
      <c r="K1462" s="64">
        <v>1</v>
      </c>
      <c r="L1462" s="18">
        <v>2</v>
      </c>
      <c r="M1462" s="18">
        <v>31</v>
      </c>
      <c r="N1462" s="18" t="s">
        <v>3628</v>
      </c>
    </row>
    <row r="1463" ht="22.5" spans="1:14">
      <c r="A1463"/>
      <c r="B1463" s="18" t="s">
        <v>68</v>
      </c>
      <c r="C1463" s="64" t="s">
        <v>4935</v>
      </c>
      <c r="D1463" s="64" t="s">
        <v>4936</v>
      </c>
      <c r="E1463" s="64" t="s">
        <v>4937</v>
      </c>
      <c r="F1463" s="64" t="s">
        <v>2834</v>
      </c>
      <c r="G1463" s="64" t="s">
        <v>3870</v>
      </c>
      <c r="H1463" s="778" t="s">
        <v>4938</v>
      </c>
      <c r="I1463" s="104" t="s">
        <v>4939</v>
      </c>
      <c r="J1463" s="64">
        <v>40</v>
      </c>
      <c r="K1463" s="64">
        <v>2</v>
      </c>
      <c r="L1463" s="18">
        <v>2</v>
      </c>
      <c r="M1463" s="18">
        <v>44</v>
      </c>
      <c r="N1463" s="18" t="s">
        <v>3628</v>
      </c>
    </row>
    <row r="1464" ht="24" spans="1:14">
      <c r="A1464"/>
      <c r="B1464" s="18" t="s">
        <v>68</v>
      </c>
      <c r="C1464" s="64" t="s">
        <v>4940</v>
      </c>
      <c r="D1464" s="153" t="s">
        <v>3780</v>
      </c>
      <c r="E1464" s="153" t="s">
        <v>3781</v>
      </c>
      <c r="F1464" s="153" t="s">
        <v>3782</v>
      </c>
      <c r="G1464" s="153" t="s">
        <v>105</v>
      </c>
      <c r="H1464" s="803" t="s">
        <v>3783</v>
      </c>
      <c r="I1464" s="104" t="s">
        <v>4941</v>
      </c>
      <c r="J1464" s="64">
        <v>42</v>
      </c>
      <c r="K1464" s="64">
        <v>2</v>
      </c>
      <c r="L1464" s="18">
        <v>2</v>
      </c>
      <c r="M1464" s="18">
        <v>46</v>
      </c>
      <c r="N1464" s="18" t="s">
        <v>3628</v>
      </c>
    </row>
    <row r="1465" ht="22.5" spans="1:14">
      <c r="A1465"/>
      <c r="B1465" s="18" t="s">
        <v>68</v>
      </c>
      <c r="C1465" s="64" t="s">
        <v>4942</v>
      </c>
      <c r="D1465" s="64" t="s">
        <v>4943</v>
      </c>
      <c r="E1465" s="64" t="s">
        <v>4944</v>
      </c>
      <c r="F1465" s="64" t="s">
        <v>2834</v>
      </c>
      <c r="G1465" s="64" t="s">
        <v>4945</v>
      </c>
      <c r="H1465" s="64" t="s">
        <v>4946</v>
      </c>
      <c r="I1465" s="104" t="s">
        <v>4941</v>
      </c>
      <c r="J1465" s="64">
        <v>42</v>
      </c>
      <c r="K1465" s="64">
        <v>2</v>
      </c>
      <c r="L1465" s="18">
        <v>2</v>
      </c>
      <c r="M1465" s="18">
        <v>46</v>
      </c>
      <c r="N1465" s="18" t="s">
        <v>3628</v>
      </c>
    </row>
    <row r="1466" ht="22.5" spans="1:14">
      <c r="A1466"/>
      <c r="B1466" s="18" t="s">
        <v>44</v>
      </c>
      <c r="C1466" s="64" t="s">
        <v>4947</v>
      </c>
      <c r="D1466" s="77" t="s">
        <v>3775</v>
      </c>
      <c r="E1466" s="77" t="s">
        <v>3776</v>
      </c>
      <c r="F1466" s="77" t="s">
        <v>3777</v>
      </c>
      <c r="G1466" s="77"/>
      <c r="H1466" s="77">
        <v>7566012320</v>
      </c>
      <c r="I1466" s="104" t="s">
        <v>4941</v>
      </c>
      <c r="J1466" s="64">
        <v>42</v>
      </c>
      <c r="K1466" s="64">
        <v>2</v>
      </c>
      <c r="L1466" s="18">
        <v>2</v>
      </c>
      <c r="M1466" s="18">
        <v>46</v>
      </c>
      <c r="N1466" s="18" t="s">
        <v>3628</v>
      </c>
    </row>
    <row r="1467" ht="33.75" hidden="1" spans="2:14">
      <c r="B1467" s="18" t="s">
        <v>76</v>
      </c>
      <c r="C1467" s="63" t="s">
        <v>3334</v>
      </c>
      <c r="D1467" s="64" t="s">
        <v>3335</v>
      </c>
      <c r="E1467" s="64" t="s">
        <v>3336</v>
      </c>
      <c r="F1467" s="64" t="s">
        <v>129</v>
      </c>
      <c r="G1467" s="64" t="s">
        <v>3337</v>
      </c>
      <c r="H1467" s="64" t="s">
        <v>3338</v>
      </c>
      <c r="I1467" s="104" t="s">
        <v>3327</v>
      </c>
      <c r="J1467" s="64">
        <v>50</v>
      </c>
      <c r="K1467" s="64">
        <v>1</v>
      </c>
      <c r="L1467" s="64"/>
      <c r="M1467" s="736">
        <f t="shared" ref="M1467:M1470" si="33">L1467+K1467+J1467</f>
        <v>51</v>
      </c>
      <c r="N1467" s="18" t="s">
        <v>3281</v>
      </c>
    </row>
    <row r="1468" ht="22.5" hidden="1" spans="2:14">
      <c r="B1468" s="18" t="s">
        <v>44</v>
      </c>
      <c r="C1468" s="712" t="s">
        <v>4948</v>
      </c>
      <c r="D1468" s="712" t="s">
        <v>4949</v>
      </c>
      <c r="E1468" s="712" t="s">
        <v>4950</v>
      </c>
      <c r="F1468" s="713" t="s">
        <v>129</v>
      </c>
      <c r="G1468" s="714" t="s">
        <v>4951</v>
      </c>
      <c r="H1468" s="715" t="s">
        <v>4952</v>
      </c>
      <c r="I1468" s="737" t="s">
        <v>4953</v>
      </c>
      <c r="J1468" s="738">
        <v>52</v>
      </c>
      <c r="K1468" s="738">
        <v>1</v>
      </c>
      <c r="L1468" s="18">
        <v>2</v>
      </c>
      <c r="M1468" s="736">
        <f t="shared" si="33"/>
        <v>55</v>
      </c>
      <c r="N1468" s="492" t="s">
        <v>987</v>
      </c>
    </row>
    <row r="1469" ht="22.5" hidden="1" spans="2:14">
      <c r="B1469" s="18" t="s">
        <v>44</v>
      </c>
      <c r="C1469" s="712" t="s">
        <v>4954</v>
      </c>
      <c r="D1469" s="712" t="s">
        <v>4955</v>
      </c>
      <c r="E1469" s="712" t="s">
        <v>4956</v>
      </c>
      <c r="F1469" s="713" t="s">
        <v>129</v>
      </c>
      <c r="G1469" s="714" t="s">
        <v>1091</v>
      </c>
      <c r="H1469" s="715" t="s">
        <v>4957</v>
      </c>
      <c r="I1469" s="737" t="s">
        <v>4953</v>
      </c>
      <c r="J1469" s="738">
        <v>52</v>
      </c>
      <c r="K1469" s="738">
        <v>1</v>
      </c>
      <c r="L1469" s="18">
        <v>2</v>
      </c>
      <c r="M1469" s="736">
        <f t="shared" si="33"/>
        <v>55</v>
      </c>
      <c r="N1469" s="492" t="s">
        <v>987</v>
      </c>
    </row>
    <row r="1470" ht="22.5" hidden="1" spans="2:14">
      <c r="B1470" s="18" t="s">
        <v>44</v>
      </c>
      <c r="C1470" s="712" t="s">
        <v>1469</v>
      </c>
      <c r="D1470" s="712" t="s">
        <v>4958</v>
      </c>
      <c r="E1470" s="712" t="s">
        <v>1470</v>
      </c>
      <c r="F1470" s="713" t="s">
        <v>15</v>
      </c>
      <c r="G1470" s="714" t="s">
        <v>1471</v>
      </c>
      <c r="H1470" s="715" t="s">
        <v>4959</v>
      </c>
      <c r="I1470" s="737" t="s">
        <v>1329</v>
      </c>
      <c r="J1470" s="738">
        <v>34</v>
      </c>
      <c r="K1470" s="738">
        <v>1</v>
      </c>
      <c r="L1470" s="18">
        <v>2</v>
      </c>
      <c r="M1470" s="736">
        <f t="shared" si="33"/>
        <v>37</v>
      </c>
      <c r="N1470" s="492" t="s">
        <v>987</v>
      </c>
    </row>
    <row r="1471" ht="36" hidden="1" spans="2:14">
      <c r="B1471" s="716" t="s">
        <v>59</v>
      </c>
      <c r="C1471" s="716" t="s">
        <v>4960</v>
      </c>
      <c r="D1471" s="716" t="s">
        <v>4961</v>
      </c>
      <c r="E1471" s="716" t="s">
        <v>4962</v>
      </c>
      <c r="F1471" s="716" t="s">
        <v>465</v>
      </c>
      <c r="G1471" s="716" t="s">
        <v>4963</v>
      </c>
      <c r="H1471" s="804" t="s">
        <v>4964</v>
      </c>
      <c r="I1471" s="716" t="s">
        <v>4965</v>
      </c>
      <c r="J1471" s="716">
        <v>56</v>
      </c>
      <c r="K1471" s="716"/>
      <c r="L1471" s="716"/>
      <c r="M1471" s="716">
        <v>60</v>
      </c>
      <c r="N1471" s="716" t="s">
        <v>2470</v>
      </c>
    </row>
    <row r="1472" ht="36" hidden="1" spans="2:14">
      <c r="B1472" s="716" t="s">
        <v>59</v>
      </c>
      <c r="C1472" s="716" t="s">
        <v>4960</v>
      </c>
      <c r="D1472" s="716" t="s">
        <v>4966</v>
      </c>
      <c r="E1472" s="716" t="s">
        <v>4967</v>
      </c>
      <c r="F1472" s="716" t="s">
        <v>465</v>
      </c>
      <c r="G1472" s="716" t="s">
        <v>4963</v>
      </c>
      <c r="H1472" s="804" t="s">
        <v>4968</v>
      </c>
      <c r="I1472" s="716" t="s">
        <v>4965</v>
      </c>
      <c r="J1472" s="716">
        <v>56</v>
      </c>
      <c r="K1472" s="716"/>
      <c r="L1472" s="716"/>
      <c r="M1472" s="716">
        <v>60</v>
      </c>
      <c r="N1472" s="716" t="s">
        <v>2470</v>
      </c>
    </row>
    <row r="1473" ht="22.5" hidden="1" spans="2:14">
      <c r="B1473" s="18" t="s">
        <v>68</v>
      </c>
      <c r="C1473" s="64" t="s">
        <v>3466</v>
      </c>
      <c r="D1473" s="64" t="s">
        <v>3466</v>
      </c>
      <c r="E1473" s="208" t="s">
        <v>3467</v>
      </c>
      <c r="F1473" s="549" t="s">
        <v>3305</v>
      </c>
      <c r="G1473" s="209" t="s">
        <v>3468</v>
      </c>
      <c r="H1473" s="210" t="s">
        <v>3469</v>
      </c>
      <c r="I1473" s="64" t="s">
        <v>4969</v>
      </c>
      <c r="J1473" s="64">
        <v>49</v>
      </c>
      <c r="K1473" s="64">
        <v>1</v>
      </c>
      <c r="L1473" s="64">
        <v>51</v>
      </c>
      <c r="M1473" s="18">
        <v>51</v>
      </c>
      <c r="N1473" s="18" t="s">
        <v>3281</v>
      </c>
    </row>
    <row r="1474" ht="24" hidden="1" spans="2:14">
      <c r="B1474" s="93" t="s">
        <v>44</v>
      </c>
      <c r="C1474" s="739" t="s">
        <v>4970</v>
      </c>
      <c r="D1474" s="739" t="s">
        <v>3530</v>
      </c>
      <c r="E1474" s="739" t="s">
        <v>3531</v>
      </c>
      <c r="F1474" s="740" t="s">
        <v>3532</v>
      </c>
      <c r="G1474" s="741" t="s">
        <v>700</v>
      </c>
      <c r="H1474" s="805" t="s">
        <v>3533</v>
      </c>
      <c r="I1474" s="745" t="s">
        <v>4971</v>
      </c>
      <c r="J1474" s="31">
        <v>23</v>
      </c>
      <c r="K1474" s="31">
        <v>1</v>
      </c>
      <c r="M1474" s="93">
        <v>25</v>
      </c>
      <c r="N1474" s="93" t="s">
        <v>3281</v>
      </c>
    </row>
    <row r="1475" ht="21" spans="2:14">
      <c r="B1475" s="18" t="s">
        <v>68</v>
      </c>
      <c r="C1475" s="18" t="s">
        <v>3690</v>
      </c>
      <c r="D1475" s="208" t="s">
        <v>3796</v>
      </c>
      <c r="E1475" s="208" t="s">
        <v>3797</v>
      </c>
      <c r="F1475" s="208" t="s">
        <v>3798</v>
      </c>
      <c r="G1475" s="208" t="s">
        <v>3799</v>
      </c>
      <c r="H1475" s="758" t="s">
        <v>3800</v>
      </c>
      <c r="I1475" s="746" t="s">
        <v>4972</v>
      </c>
      <c r="J1475" s="18">
        <v>66</v>
      </c>
      <c r="K1475" s="18"/>
      <c r="L1475" s="18"/>
      <c r="M1475" s="18">
        <v>68</v>
      </c>
      <c r="N1475" s="18" t="s">
        <v>3628</v>
      </c>
    </row>
    <row r="1476" ht="22.5" hidden="1" spans="2:14">
      <c r="B1476" s="18" t="s">
        <v>59</v>
      </c>
      <c r="C1476" s="487" t="s">
        <v>3651</v>
      </c>
      <c r="D1476" s="488" t="s">
        <v>3260</v>
      </c>
      <c r="E1476" s="488" t="s">
        <v>3261</v>
      </c>
      <c r="F1476" s="488" t="s">
        <v>63</v>
      </c>
      <c r="G1476" s="488" t="s">
        <v>4973</v>
      </c>
      <c r="H1476" s="774" t="s">
        <v>3262</v>
      </c>
      <c r="I1476" s="104" t="s">
        <v>4974</v>
      </c>
      <c r="J1476" s="64">
        <v>17</v>
      </c>
      <c r="K1476" s="64">
        <v>1</v>
      </c>
      <c r="L1476" s="64">
        <v>1</v>
      </c>
      <c r="M1476" s="92">
        <v>19</v>
      </c>
      <c r="N1476" s="18" t="s">
        <v>3084</v>
      </c>
    </row>
    <row r="1477" hidden="1"/>
    <row r="1478" hidden="1" spans="2:14">
      <c r="B1478" s="18" t="s">
        <v>309</v>
      </c>
      <c r="C1478" s="428" t="s">
        <v>3152</v>
      </c>
      <c r="D1478" s="488" t="s">
        <v>509</v>
      </c>
      <c r="E1478" s="488" t="s">
        <v>510</v>
      </c>
      <c r="F1478" s="488" t="s">
        <v>56</v>
      </c>
      <c r="G1478" s="488" t="s">
        <v>1807</v>
      </c>
      <c r="H1478" s="488" t="s">
        <v>512</v>
      </c>
      <c r="I1478" s="747" t="s">
        <v>4975</v>
      </c>
      <c r="J1478" s="18">
        <v>192</v>
      </c>
      <c r="K1478" s="18"/>
      <c r="L1478" s="18"/>
      <c r="M1478" s="18">
        <v>192</v>
      </c>
      <c r="N1478" s="18" t="s">
        <v>3084</v>
      </c>
    </row>
    <row r="1479" ht="22.5" hidden="1" spans="2:14">
      <c r="B1479" s="18" t="s">
        <v>309</v>
      </c>
      <c r="C1479" s="428" t="s">
        <v>3152</v>
      </c>
      <c r="D1479" s="488" t="s">
        <v>2466</v>
      </c>
      <c r="E1479" s="488" t="s">
        <v>510</v>
      </c>
      <c r="F1479" s="488" t="s">
        <v>56</v>
      </c>
      <c r="G1479" s="488" t="s">
        <v>2467</v>
      </c>
      <c r="H1479" s="488" t="s">
        <v>2468</v>
      </c>
      <c r="I1479" s="747" t="s">
        <v>4975</v>
      </c>
      <c r="J1479" s="18">
        <v>192</v>
      </c>
      <c r="K1479" s="18"/>
      <c r="L1479" s="18"/>
      <c r="M1479" s="18">
        <v>192</v>
      </c>
      <c r="N1479" s="18" t="s">
        <v>3084</v>
      </c>
    </row>
    <row r="1480" ht="22.5" hidden="1" spans="2:14">
      <c r="B1480" s="18" t="s">
        <v>309</v>
      </c>
      <c r="C1480" s="428" t="s">
        <v>3152</v>
      </c>
      <c r="D1480" s="488" t="s">
        <v>2471</v>
      </c>
      <c r="E1480" s="488" t="s">
        <v>510</v>
      </c>
      <c r="F1480" s="488" t="s">
        <v>56</v>
      </c>
      <c r="G1480" s="488" t="s">
        <v>2472</v>
      </c>
      <c r="H1480" s="488" t="s">
        <v>2473</v>
      </c>
      <c r="I1480" s="747" t="s">
        <v>4975</v>
      </c>
      <c r="J1480" s="18">
        <v>192</v>
      </c>
      <c r="K1480" s="18"/>
      <c r="L1480" s="18"/>
      <c r="M1480" s="18">
        <v>192</v>
      </c>
      <c r="N1480" s="18" t="s">
        <v>3084</v>
      </c>
    </row>
    <row r="1481" spans="2:14">
      <c r="B1481" s="18" t="s">
        <v>68</v>
      </c>
      <c r="C1481" s="699" t="s">
        <v>796</v>
      </c>
      <c r="D1481" s="699" t="s">
        <v>4976</v>
      </c>
      <c r="E1481" s="699" t="s">
        <v>4977</v>
      </c>
      <c r="F1481" s="699" t="s">
        <v>327</v>
      </c>
      <c r="G1481" s="699" t="s">
        <v>4978</v>
      </c>
      <c r="H1481" s="806" t="s">
        <v>4979</v>
      </c>
      <c r="I1481" s="747" t="s">
        <v>4980</v>
      </c>
      <c r="J1481" s="699">
        <v>25</v>
      </c>
      <c r="K1481" s="699"/>
      <c r="L1481" s="699"/>
      <c r="M1481" s="699">
        <v>27</v>
      </c>
      <c r="N1481" s="699" t="s">
        <v>3628</v>
      </c>
    </row>
    <row r="1482" spans="2:14">
      <c r="B1482" s="18" t="s">
        <v>68</v>
      </c>
      <c r="C1482" s="699" t="s">
        <v>3720</v>
      </c>
      <c r="D1482" s="699" t="s">
        <v>4976</v>
      </c>
      <c r="E1482" s="699" t="s">
        <v>4977</v>
      </c>
      <c r="F1482" s="699" t="s">
        <v>327</v>
      </c>
      <c r="G1482" s="699" t="s">
        <v>4978</v>
      </c>
      <c r="H1482" s="806" t="s">
        <v>4979</v>
      </c>
      <c r="I1482" s="747" t="s">
        <v>4981</v>
      </c>
      <c r="J1482" s="699">
        <v>33</v>
      </c>
      <c r="K1482" s="699"/>
      <c r="L1482" s="699"/>
      <c r="M1482" s="699">
        <v>35</v>
      </c>
      <c r="N1482" s="699" t="s">
        <v>3628</v>
      </c>
    </row>
    <row r="1483" spans="2:14">
      <c r="B1483" s="18" t="s">
        <v>68</v>
      </c>
      <c r="C1483" s="699" t="s">
        <v>3656</v>
      </c>
      <c r="D1483" s="602" t="s">
        <v>3637</v>
      </c>
      <c r="E1483" s="602" t="s">
        <v>3638</v>
      </c>
      <c r="F1483" s="602" t="s">
        <v>327</v>
      </c>
      <c r="G1483" s="602" t="s">
        <v>522</v>
      </c>
      <c r="H1483" s="603" t="s">
        <v>3639</v>
      </c>
      <c r="I1483" s="747" t="s">
        <v>4982</v>
      </c>
      <c r="J1483" s="699">
        <v>21</v>
      </c>
      <c r="K1483" s="699"/>
      <c r="L1483" s="699"/>
      <c r="M1483" s="699">
        <v>23</v>
      </c>
      <c r="N1483" s="699" t="s">
        <v>3628</v>
      </c>
    </row>
    <row r="1484" ht="22.5" spans="2:14">
      <c r="B1484" s="18" t="s">
        <v>44</v>
      </c>
      <c r="C1484" s="743" t="s">
        <v>4983</v>
      </c>
      <c r="D1484" s="442" t="s">
        <v>2910</v>
      </c>
      <c r="E1484" s="442" t="s">
        <v>878</v>
      </c>
      <c r="F1484" s="442" t="s">
        <v>15</v>
      </c>
      <c r="G1484" s="443" t="s">
        <v>2911</v>
      </c>
      <c r="H1484" s="807" t="s">
        <v>880</v>
      </c>
      <c r="I1484" s="748" t="s">
        <v>4984</v>
      </c>
      <c r="J1484" s="17"/>
      <c r="K1484" s="18"/>
      <c r="L1484" s="18"/>
      <c r="M1484" s="18">
        <v>60</v>
      </c>
      <c r="N1484" s="699" t="s">
        <v>3628</v>
      </c>
    </row>
  </sheetData>
  <autoFilter ref="A1:N1484">
    <filterColumn colId="13">
      <customFilters>
        <customFilter operator="equal" val="艺体"/>
        <customFilter operator="equal" val="综艺"/>
      </customFilters>
    </filterColumn>
    <extLst/>
  </autoFilter>
  <mergeCells count="144">
    <mergeCell ref="D427:H427"/>
    <mergeCell ref="D442:H442"/>
    <mergeCell ref="D445:H445"/>
    <mergeCell ref="D446:H446"/>
    <mergeCell ref="D454:H454"/>
    <mergeCell ref="D459:H459"/>
    <mergeCell ref="D473:H473"/>
    <mergeCell ref="D474:H474"/>
    <mergeCell ref="D480:H480"/>
    <mergeCell ref="D489:H489"/>
    <mergeCell ref="D493:H493"/>
    <mergeCell ref="D496:H496"/>
    <mergeCell ref="D503:H503"/>
    <mergeCell ref="D510:H510"/>
    <mergeCell ref="D511:H511"/>
    <mergeCell ref="D513:H513"/>
    <mergeCell ref="D516:H516"/>
    <mergeCell ref="D517:H517"/>
    <mergeCell ref="D518:H518"/>
    <mergeCell ref="D519:H519"/>
    <mergeCell ref="D522:H522"/>
    <mergeCell ref="D525:H525"/>
    <mergeCell ref="D529:H529"/>
    <mergeCell ref="D536:H536"/>
    <mergeCell ref="D547:H547"/>
    <mergeCell ref="D549:H549"/>
    <mergeCell ref="D555:H555"/>
    <mergeCell ref="D562:H562"/>
    <mergeCell ref="C438:C439"/>
    <mergeCell ref="C492:C493"/>
    <mergeCell ref="C562:C563"/>
    <mergeCell ref="C627:C628"/>
    <mergeCell ref="C839:C840"/>
    <mergeCell ref="C857:C860"/>
    <mergeCell ref="C861:C862"/>
    <mergeCell ref="C884:C885"/>
    <mergeCell ref="C962:C963"/>
    <mergeCell ref="C967:C968"/>
    <mergeCell ref="C971:C972"/>
    <mergeCell ref="C976:C977"/>
    <mergeCell ref="C981:C982"/>
    <mergeCell ref="C983:C984"/>
    <mergeCell ref="C1153:C1156"/>
    <mergeCell ref="C1157:C1159"/>
    <mergeCell ref="D424:D426"/>
    <mergeCell ref="D429:D430"/>
    <mergeCell ref="D432:D433"/>
    <mergeCell ref="D435:D436"/>
    <mergeCell ref="D451:D453"/>
    <mergeCell ref="D456:D457"/>
    <mergeCell ref="D460:D461"/>
    <mergeCell ref="D467:D469"/>
    <mergeCell ref="D475:D476"/>
    <mergeCell ref="D478:D479"/>
    <mergeCell ref="D486:D487"/>
    <mergeCell ref="D504:D505"/>
    <mergeCell ref="D508:D509"/>
    <mergeCell ref="D523:D524"/>
    <mergeCell ref="D534:D535"/>
    <mergeCell ref="D556:D557"/>
    <mergeCell ref="E424:E426"/>
    <mergeCell ref="E429:E430"/>
    <mergeCell ref="E432:E433"/>
    <mergeCell ref="E435:E436"/>
    <mergeCell ref="E451:E453"/>
    <mergeCell ref="E456:E457"/>
    <mergeCell ref="E460:E461"/>
    <mergeCell ref="E467:E469"/>
    <mergeCell ref="E475:E476"/>
    <mergeCell ref="E478:E479"/>
    <mergeCell ref="E486:E487"/>
    <mergeCell ref="E504:E505"/>
    <mergeCell ref="E508:E509"/>
    <mergeCell ref="E523:E524"/>
    <mergeCell ref="E534:E535"/>
    <mergeCell ref="E556:E557"/>
    <mergeCell ref="F424:F426"/>
    <mergeCell ref="F429:F430"/>
    <mergeCell ref="F432:F433"/>
    <mergeCell ref="F435:F436"/>
    <mergeCell ref="F451:F453"/>
    <mergeCell ref="F456:F457"/>
    <mergeCell ref="F460:F461"/>
    <mergeCell ref="F467:F469"/>
    <mergeCell ref="F475:F476"/>
    <mergeCell ref="F478:F479"/>
    <mergeCell ref="F486:F487"/>
    <mergeCell ref="F504:F505"/>
    <mergeCell ref="F508:F509"/>
    <mergeCell ref="F523:F524"/>
    <mergeCell ref="F534:F535"/>
    <mergeCell ref="F556:F557"/>
    <mergeCell ref="G424:G426"/>
    <mergeCell ref="G429:G430"/>
    <mergeCell ref="G432:G433"/>
    <mergeCell ref="G435:G436"/>
    <mergeCell ref="G451:G453"/>
    <mergeCell ref="G456:G457"/>
    <mergeCell ref="G460:G461"/>
    <mergeCell ref="G467:G469"/>
    <mergeCell ref="G475:G476"/>
    <mergeCell ref="G478:G479"/>
    <mergeCell ref="G486:G487"/>
    <mergeCell ref="G504:G505"/>
    <mergeCell ref="G508:G509"/>
    <mergeCell ref="G523:G524"/>
    <mergeCell ref="G534:G535"/>
    <mergeCell ref="G556:G557"/>
    <mergeCell ref="H424:H426"/>
    <mergeCell ref="H429:H430"/>
    <mergeCell ref="H432:H433"/>
    <mergeCell ref="H435:H436"/>
    <mergeCell ref="H451:H453"/>
    <mergeCell ref="H456:H457"/>
    <mergeCell ref="H460:H461"/>
    <mergeCell ref="H467:H469"/>
    <mergeCell ref="H475:H476"/>
    <mergeCell ref="H478:H479"/>
    <mergeCell ref="H486:H487"/>
    <mergeCell ref="H504:H505"/>
    <mergeCell ref="H508:H509"/>
    <mergeCell ref="H523:H524"/>
    <mergeCell ref="H534:H535"/>
    <mergeCell ref="H556:H557"/>
    <mergeCell ref="I627:I628"/>
    <mergeCell ref="I676:I678"/>
    <mergeCell ref="I736:I738"/>
    <mergeCell ref="I839:I840"/>
    <mergeCell ref="I857:I860"/>
    <mergeCell ref="I861:I862"/>
    <mergeCell ref="I884:I885"/>
    <mergeCell ref="K227:K231"/>
    <mergeCell ref="K232:K236"/>
    <mergeCell ref="K237:K240"/>
    <mergeCell ref="K241:K244"/>
    <mergeCell ref="K245:K246"/>
    <mergeCell ref="K248:K252"/>
    <mergeCell ref="K253:K255"/>
    <mergeCell ref="K257:K260"/>
    <mergeCell ref="K262:K266"/>
    <mergeCell ref="K269:K271"/>
    <mergeCell ref="K272:K273"/>
    <mergeCell ref="K275:K276"/>
    <mergeCell ref="D438:H439"/>
  </mergeCells>
  <dataValidations count="1">
    <dataValidation type="custom" allowBlank="1" sqref="C1208 C1210 C1221 C1228 C1278 C1223:C1224 C1231:C1233 C1237:C1241 C1243:C1252 C1254:C1276 C1281:C1282 C1284:C1291 C1293:C1312 C1314:C1351" errorStyle="information">
      <formula1>IF(TRUE,OR(C1208=0,C1208=1),"checkbox")</formula1>
    </dataValidation>
  </dataValidations>
  <hyperlinks>
    <hyperlink ref="E149" r:id="rId1" display="周弘璟" tooltip="http://search.dangdang.com/?key2=%D6%DC%BA%EB%ADZ&amp;medium=01&amp;category_path=01.00.00.00.00.00"/>
    <hyperlink ref="E409" r:id="rId2" display="布里·根希尔德" tooltip="http://search.dangdang.com/?key2=%B2%BC%C0%EF%A1%A4%B8%F9%CF%A3%B6%FB%B5%C2&amp;medium=01&amp;category_path=01.00.00.00.00.00"/>
    <hyperlink ref="F409" r:id="rId3" display="人民邮电出版社" tooltip="http://search.dangdang.com/?key3=%C8%CB%C3%F1%D3%CA%B5%E7%B3%F6%B0%E6%C9%E7&amp;medium=01&amp;category_path=01.00.00.00.00.00"/>
    <hyperlink ref="F673" r:id="rId4" display="中国宇航出版社" tooltip="https://book.jd.com/publish/%E4%B8%AD%E5%9B%BD%E5%AE%87%E8%88%AA%E5%87%BA%E7%89%88%E7%A4%BE_1.html"/>
    <hyperlink ref="E962" r:id="rId5" display="周登富" tooltip="http://search.dangdang.com/?key2=%D6%DC%B5%C7%B8%BB&amp;medium=01&amp;category_path=01.00.00.00.00.00"/>
    <hyperlink ref="F962" r:id="rId6" display="四川美术出版社" tooltip="http://search.dangdang.com/?key3=%CB%C4%B4%A8%C3%C0%CA%F5%B3%F6%B0%E6%C9%E7&amp;medium=01&amp;category_path=01.00.00.00.00.00"/>
    <hyperlink ref="E971" r:id="rId7" display="李智君" tooltip="http://e.dangdang.com/newsearchresult_page.html?keyword=%E6%9D%8E%E6%99%BA%E5%90%9B"/>
    <hyperlink ref="E1285" r:id="rId8" display="黄丹" tooltip="https://book.jd.com/writer/%E9%BB%84%E4%B8%B9_1.html"/>
    <hyperlink ref="E1338" r:id="rId9" display="周登富" tooltip="https://book.jd.com/writer/%E5%91%A8%E7%99%BB%E5%AF%8C_1.html"/>
    <hyperlink ref="E1403" r:id="rId10" display="完美动力" tooltip="https://book.jd.com/writer/%E6%A2%81%E5%B3%99_1.html"/>
    <hyperlink ref="F1405" r:id="rId11" display="高等教育出版社" tooltip="https://book.jd.com/publish/%E9%AB%98%E7%AD%89%E6%95%99%E8%82%B2%E5%87%BA%E7%89%88%E7%A4%BE_1.html"/>
    <hyperlink ref="F1404" r:id="rId12" display=" 人民邮电出版社" tooltip="https://book.jd.com/publish/%E4%BA%BA%E6%B0%91%E9%82%AE%E7%94%B5%E5%87%BA%E7%89%88%E7%A4%BE_1.html"/>
    <hyperlink ref="F1403" r:id="rId13" display="海洋出版社" tooltip="https://book.jd.com/publish/%E6%B5%B7%E6%B4%8B%E5%87%BA%E7%89%88%E7%A4%BE_1.html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764" sqref="C76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海骁</cp:lastModifiedBy>
  <dcterms:created xsi:type="dcterms:W3CDTF">2020-12-11T07:47:00Z</dcterms:created>
  <dcterms:modified xsi:type="dcterms:W3CDTF">2021-04-23T03:34:47Z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